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 tabRatio="684" firstSheet="1" activeTab="1"/>
  </bookViews>
  <sheets>
    <sheet name="Приложение в Протокол" sheetId="3" state="hidden" r:id="rId1"/>
    <sheet name="Тайминг Комиссии по отбору" sheetId="2" r:id="rId2"/>
    <sheet name="Данные" sheetId="5" state="hidden" r:id="rId3"/>
    <sheet name="прошедшие до комиссии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Данные!$D$11:$D$537</definedName>
    <definedName name="_xlnm._FilterDatabase" localSheetId="3" hidden="1">'прошедшие до комиссии'!$A$1:$AZ$75</definedName>
    <definedName name="_xlnm._FilterDatabase" localSheetId="1" hidden="1">'Тайминг Комиссии по отбору'!$A$5:$C$5</definedName>
    <definedName name="_xlnm.Print_Titles" localSheetId="2">Данные!$6:$9</definedName>
    <definedName name="_xlnm.Print_Area" localSheetId="2">Данные!$A$5:$S$549</definedName>
    <definedName name="_xlnm.Print_Area" localSheetId="3">'прошедшие до комиссии'!$D$1:$M$75</definedName>
  </definedNames>
  <calcPr calcId="152511"/>
</workbook>
</file>

<file path=xl/calcChain.xml><?xml version="1.0" encoding="utf-8"?>
<calcChain xmlns="http://schemas.openxmlformats.org/spreadsheetml/2006/main">
  <c r="E12" i="5" l="1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D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14" i="5" l="1"/>
  <c r="D12" i="5"/>
  <c r="D18" i="5"/>
  <c r="D13" i="5"/>
  <c r="D16" i="5"/>
  <c r="D15" i="5"/>
  <c r="U537" i="5" l="1"/>
  <c r="U530" i="5"/>
  <c r="U523" i="5"/>
  <c r="U516" i="5"/>
  <c r="U509" i="5"/>
  <c r="U502" i="5"/>
  <c r="U495" i="5"/>
  <c r="U488" i="5"/>
  <c r="U481" i="5"/>
  <c r="U474" i="5"/>
  <c r="U467" i="5"/>
  <c r="U460" i="5"/>
  <c r="U453" i="5"/>
  <c r="U446" i="5"/>
  <c r="U439" i="5"/>
  <c r="U432" i="5"/>
  <c r="U425" i="5"/>
  <c r="U418" i="5"/>
  <c r="U411" i="5"/>
  <c r="U404" i="5"/>
  <c r="U397" i="5"/>
  <c r="U390" i="5"/>
  <c r="U383" i="5"/>
  <c r="U376" i="5"/>
  <c r="U369" i="5"/>
  <c r="U362" i="5"/>
  <c r="U355" i="5"/>
  <c r="U348" i="5"/>
  <c r="U341" i="5"/>
  <c r="U334" i="5"/>
  <c r="U327" i="5"/>
  <c r="U320" i="5"/>
  <c r="U313" i="5"/>
  <c r="U306" i="5"/>
  <c r="U299" i="5"/>
  <c r="U292" i="5"/>
  <c r="U285" i="5"/>
  <c r="U278" i="5"/>
  <c r="U271" i="5"/>
  <c r="U264" i="5"/>
  <c r="U257" i="5"/>
  <c r="U250" i="5"/>
  <c r="U243" i="5"/>
  <c r="U236" i="5"/>
  <c r="U229" i="5"/>
  <c r="U222" i="5"/>
  <c r="U215" i="5"/>
  <c r="U208" i="5"/>
  <c r="U201" i="5"/>
  <c r="U194" i="5"/>
  <c r="U187" i="5"/>
  <c r="U180" i="5"/>
  <c r="U173" i="5"/>
  <c r="U166" i="5"/>
  <c r="U159" i="5"/>
  <c r="U152" i="5"/>
  <c r="U145" i="5"/>
  <c r="U138" i="5"/>
  <c r="U131" i="5"/>
  <c r="U123" i="5"/>
  <c r="U115" i="5"/>
  <c r="U107" i="5"/>
  <c r="U99" i="5"/>
  <c r="U91" i="5"/>
  <c r="U83" i="5"/>
  <c r="U67" i="5"/>
  <c r="U59" i="5"/>
  <c r="U51" i="5"/>
  <c r="U43" i="5"/>
  <c r="U35" i="5"/>
  <c r="U27" i="5"/>
  <c r="U19" i="5"/>
  <c r="U11" i="5"/>
  <c r="M85" i="6"/>
  <c r="M84" i="6"/>
  <c r="AE75" i="6"/>
  <c r="AB75" i="6"/>
  <c r="AE74" i="6"/>
  <c r="AB74" i="6"/>
  <c r="AE73" i="6"/>
  <c r="AB73" i="6"/>
  <c r="AE72" i="6"/>
  <c r="AB72" i="6"/>
  <c r="AE71" i="6"/>
  <c r="AB71" i="6"/>
  <c r="AE70" i="6"/>
  <c r="AB70" i="6"/>
  <c r="AE69" i="6"/>
  <c r="AB69" i="6"/>
  <c r="AE68" i="6"/>
  <c r="AB68" i="6"/>
  <c r="AE67" i="6"/>
  <c r="AB67" i="6"/>
  <c r="AE66" i="6"/>
  <c r="AB66" i="6"/>
  <c r="AE65" i="6"/>
  <c r="AB65" i="6"/>
  <c r="AE64" i="6"/>
  <c r="AB64" i="6"/>
  <c r="AE63" i="6"/>
  <c r="AB63" i="6"/>
  <c r="AE62" i="6"/>
  <c r="AB62" i="6"/>
  <c r="AE61" i="6"/>
  <c r="AB61" i="6"/>
  <c r="AE60" i="6"/>
  <c r="AB60" i="6"/>
  <c r="AE59" i="6"/>
  <c r="AB59" i="6"/>
  <c r="AE58" i="6"/>
  <c r="AB58" i="6"/>
  <c r="AE57" i="6"/>
  <c r="AB57" i="6"/>
  <c r="AE56" i="6"/>
  <c r="AB56" i="6"/>
  <c r="AE55" i="6"/>
  <c r="AB55" i="6"/>
  <c r="AE54" i="6"/>
  <c r="AB54" i="6"/>
  <c r="AE53" i="6"/>
  <c r="AB53" i="6"/>
  <c r="AE52" i="6"/>
  <c r="AB52" i="6"/>
  <c r="AE51" i="6"/>
  <c r="AB51" i="6"/>
  <c r="AE50" i="6"/>
  <c r="AB50" i="6"/>
  <c r="AE49" i="6"/>
  <c r="AB49" i="6"/>
  <c r="AE48" i="6"/>
  <c r="AB48" i="6"/>
  <c r="AE47" i="6"/>
  <c r="AB47" i="6"/>
  <c r="AE46" i="6"/>
  <c r="AB46" i="6"/>
  <c r="AE45" i="6"/>
  <c r="AB45" i="6"/>
  <c r="AE44" i="6"/>
  <c r="AB44" i="6"/>
  <c r="AE43" i="6"/>
  <c r="AB43" i="6"/>
  <c r="AE42" i="6"/>
  <c r="AB42" i="6"/>
  <c r="AE41" i="6"/>
  <c r="AB41" i="6"/>
  <c r="AE40" i="6"/>
  <c r="AB40" i="6"/>
  <c r="AE39" i="6"/>
  <c r="AB39" i="6"/>
  <c r="AE38" i="6"/>
  <c r="AB38" i="6"/>
  <c r="AE37" i="6"/>
  <c r="AB37" i="6"/>
  <c r="AE36" i="6"/>
  <c r="AB36" i="6"/>
  <c r="AE35" i="6"/>
  <c r="AB35" i="6"/>
  <c r="AE34" i="6"/>
  <c r="AB34" i="6"/>
  <c r="AE33" i="6"/>
  <c r="AB33" i="6"/>
  <c r="AE32" i="6"/>
  <c r="AB32" i="6"/>
  <c r="AE31" i="6"/>
  <c r="AB31" i="6"/>
  <c r="AE30" i="6"/>
  <c r="AB30" i="6"/>
  <c r="AE29" i="6"/>
  <c r="AB29" i="6"/>
  <c r="AE28" i="6"/>
  <c r="AB28" i="6"/>
  <c r="AE27" i="6"/>
  <c r="AB27" i="6"/>
  <c r="AE26" i="6"/>
  <c r="AB26" i="6"/>
  <c r="AE25" i="6"/>
  <c r="AB25" i="6"/>
  <c r="AE24" i="6"/>
  <c r="AB24" i="6"/>
  <c r="AE23" i="6"/>
  <c r="AB23" i="6"/>
  <c r="AE22" i="6"/>
  <c r="AB22" i="6"/>
  <c r="AE21" i="6"/>
  <c r="AB21" i="6"/>
  <c r="AE20" i="6"/>
  <c r="AB20" i="6"/>
  <c r="AE19" i="6"/>
  <c r="AB19" i="6"/>
  <c r="AE18" i="6"/>
  <c r="AB18" i="6"/>
  <c r="AE17" i="6"/>
  <c r="AB17" i="6"/>
  <c r="AE16" i="6"/>
  <c r="AB16" i="6"/>
  <c r="AE15" i="6"/>
  <c r="AB15" i="6"/>
  <c r="AE14" i="6"/>
  <c r="AB14" i="6"/>
  <c r="AE13" i="6"/>
  <c r="AB13" i="6"/>
  <c r="AE12" i="6"/>
  <c r="AB12" i="6"/>
  <c r="AE11" i="6"/>
  <c r="AB11" i="6"/>
  <c r="AE10" i="6"/>
  <c r="AB10" i="6"/>
  <c r="AE9" i="6"/>
  <c r="AB9" i="6"/>
  <c r="AE8" i="6"/>
  <c r="AB8" i="6"/>
  <c r="AE7" i="6"/>
  <c r="AB7" i="6"/>
  <c r="AE6" i="6"/>
  <c r="AB6" i="6"/>
  <c r="AE5" i="6"/>
  <c r="AB5" i="6"/>
  <c r="AE4" i="6"/>
  <c r="AB4" i="6"/>
  <c r="AE3" i="6"/>
  <c r="AB3" i="6"/>
  <c r="AE2" i="6"/>
  <c r="AB2" i="6"/>
  <c r="U544" i="5" l="1"/>
  <c r="U545" i="5" s="1"/>
  <c r="D543" i="5"/>
  <c r="R542" i="5"/>
  <c r="Q542" i="5"/>
  <c r="P542" i="5"/>
  <c r="O542" i="5"/>
  <c r="N542" i="5"/>
  <c r="M542" i="5"/>
  <c r="L542" i="5"/>
  <c r="K542" i="5"/>
  <c r="J542" i="5"/>
  <c r="I542" i="5"/>
  <c r="H542" i="5"/>
  <c r="G542" i="5"/>
  <c r="F542" i="5"/>
  <c r="E542" i="5"/>
  <c r="R541" i="5"/>
  <c r="Q541" i="5"/>
  <c r="P541" i="5"/>
  <c r="O541" i="5"/>
  <c r="N541" i="5"/>
  <c r="M541" i="5"/>
  <c r="L541" i="5"/>
  <c r="K541" i="5"/>
  <c r="J541" i="5"/>
  <c r="I541" i="5"/>
  <c r="H541" i="5"/>
  <c r="G541" i="5"/>
  <c r="F541" i="5"/>
  <c r="E541" i="5"/>
  <c r="R540" i="5"/>
  <c r="Q540" i="5"/>
  <c r="P540" i="5"/>
  <c r="O540" i="5"/>
  <c r="N540" i="5"/>
  <c r="M540" i="5"/>
  <c r="L540" i="5"/>
  <c r="K540" i="5"/>
  <c r="J540" i="5"/>
  <c r="I540" i="5"/>
  <c r="H540" i="5"/>
  <c r="G540" i="5"/>
  <c r="F540" i="5"/>
  <c r="E540" i="5"/>
  <c r="R539" i="5"/>
  <c r="Q539" i="5"/>
  <c r="P539" i="5"/>
  <c r="O539" i="5"/>
  <c r="N539" i="5"/>
  <c r="M539" i="5"/>
  <c r="L539" i="5"/>
  <c r="K539" i="5"/>
  <c r="J539" i="5"/>
  <c r="I539" i="5"/>
  <c r="H539" i="5"/>
  <c r="G539" i="5"/>
  <c r="F539" i="5"/>
  <c r="E539" i="5"/>
  <c r="R538" i="5"/>
  <c r="Q538" i="5"/>
  <c r="P538" i="5"/>
  <c r="O538" i="5"/>
  <c r="N538" i="5"/>
  <c r="M538" i="5"/>
  <c r="L538" i="5"/>
  <c r="K538" i="5"/>
  <c r="J538" i="5"/>
  <c r="I538" i="5"/>
  <c r="H538" i="5"/>
  <c r="G538" i="5"/>
  <c r="F538" i="5"/>
  <c r="E538" i="5"/>
  <c r="D536" i="5"/>
  <c r="R535" i="5"/>
  <c r="Q535" i="5"/>
  <c r="P535" i="5"/>
  <c r="O535" i="5"/>
  <c r="N535" i="5"/>
  <c r="M535" i="5"/>
  <c r="L535" i="5"/>
  <c r="K535" i="5"/>
  <c r="J535" i="5"/>
  <c r="I535" i="5"/>
  <c r="H535" i="5"/>
  <c r="G535" i="5"/>
  <c r="F535" i="5"/>
  <c r="E535" i="5"/>
  <c r="R534" i="5"/>
  <c r="Q534" i="5"/>
  <c r="P534" i="5"/>
  <c r="O534" i="5"/>
  <c r="N534" i="5"/>
  <c r="M534" i="5"/>
  <c r="L534" i="5"/>
  <c r="K534" i="5"/>
  <c r="J534" i="5"/>
  <c r="I534" i="5"/>
  <c r="H534" i="5"/>
  <c r="G534" i="5"/>
  <c r="F534" i="5"/>
  <c r="E534" i="5"/>
  <c r="R533" i="5"/>
  <c r="Q533" i="5"/>
  <c r="P533" i="5"/>
  <c r="O533" i="5"/>
  <c r="N533" i="5"/>
  <c r="M533" i="5"/>
  <c r="L533" i="5"/>
  <c r="K533" i="5"/>
  <c r="J533" i="5"/>
  <c r="I533" i="5"/>
  <c r="H533" i="5"/>
  <c r="G533" i="5"/>
  <c r="F533" i="5"/>
  <c r="E533" i="5"/>
  <c r="R532" i="5"/>
  <c r="Q532" i="5"/>
  <c r="P532" i="5"/>
  <c r="O532" i="5"/>
  <c r="N532" i="5"/>
  <c r="M532" i="5"/>
  <c r="L532" i="5"/>
  <c r="K532" i="5"/>
  <c r="J532" i="5"/>
  <c r="I532" i="5"/>
  <c r="H532" i="5"/>
  <c r="G532" i="5"/>
  <c r="F532" i="5"/>
  <c r="E532" i="5"/>
  <c r="R531" i="5"/>
  <c r="Q531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D529" i="5"/>
  <c r="R528" i="5"/>
  <c r="Q528" i="5"/>
  <c r="P528" i="5"/>
  <c r="O528" i="5"/>
  <c r="N528" i="5"/>
  <c r="M528" i="5"/>
  <c r="L528" i="5"/>
  <c r="K528" i="5"/>
  <c r="J528" i="5"/>
  <c r="I528" i="5"/>
  <c r="H528" i="5"/>
  <c r="G528" i="5"/>
  <c r="F528" i="5"/>
  <c r="E528" i="5"/>
  <c r="R527" i="5"/>
  <c r="Q527" i="5"/>
  <c r="P527" i="5"/>
  <c r="O527" i="5"/>
  <c r="N527" i="5"/>
  <c r="M527" i="5"/>
  <c r="L527" i="5"/>
  <c r="K527" i="5"/>
  <c r="J527" i="5"/>
  <c r="I527" i="5"/>
  <c r="H527" i="5"/>
  <c r="G527" i="5"/>
  <c r="F527" i="5"/>
  <c r="E527" i="5"/>
  <c r="R526" i="5"/>
  <c r="Q526" i="5"/>
  <c r="P526" i="5"/>
  <c r="O526" i="5"/>
  <c r="N526" i="5"/>
  <c r="M526" i="5"/>
  <c r="L526" i="5"/>
  <c r="K526" i="5"/>
  <c r="J526" i="5"/>
  <c r="I526" i="5"/>
  <c r="H526" i="5"/>
  <c r="G526" i="5"/>
  <c r="F526" i="5"/>
  <c r="E526" i="5"/>
  <c r="R525" i="5"/>
  <c r="Q525" i="5"/>
  <c r="P525" i="5"/>
  <c r="O525" i="5"/>
  <c r="N525" i="5"/>
  <c r="M525" i="5"/>
  <c r="L525" i="5"/>
  <c r="K525" i="5"/>
  <c r="J525" i="5"/>
  <c r="I525" i="5"/>
  <c r="H525" i="5"/>
  <c r="G525" i="5"/>
  <c r="F525" i="5"/>
  <c r="E525" i="5"/>
  <c r="R524" i="5"/>
  <c r="Q524" i="5"/>
  <c r="P524" i="5"/>
  <c r="O524" i="5"/>
  <c r="N524" i="5"/>
  <c r="M524" i="5"/>
  <c r="L524" i="5"/>
  <c r="L523" i="5" s="1"/>
  <c r="K524" i="5"/>
  <c r="J524" i="5"/>
  <c r="I524" i="5"/>
  <c r="H524" i="5"/>
  <c r="H523" i="5" s="1"/>
  <c r="G524" i="5"/>
  <c r="F524" i="5"/>
  <c r="E524" i="5"/>
  <c r="P523" i="5"/>
  <c r="D522" i="5"/>
  <c r="R521" i="5"/>
  <c r="Q521" i="5"/>
  <c r="P521" i="5"/>
  <c r="O521" i="5"/>
  <c r="N521" i="5"/>
  <c r="M521" i="5"/>
  <c r="L521" i="5"/>
  <c r="K521" i="5"/>
  <c r="J521" i="5"/>
  <c r="I521" i="5"/>
  <c r="H521" i="5"/>
  <c r="G521" i="5"/>
  <c r="F521" i="5"/>
  <c r="E521" i="5"/>
  <c r="R520" i="5"/>
  <c r="Q520" i="5"/>
  <c r="P520" i="5"/>
  <c r="O520" i="5"/>
  <c r="N520" i="5"/>
  <c r="M520" i="5"/>
  <c r="L520" i="5"/>
  <c r="K520" i="5"/>
  <c r="J520" i="5"/>
  <c r="I520" i="5"/>
  <c r="H520" i="5"/>
  <c r="G520" i="5"/>
  <c r="F520" i="5"/>
  <c r="E520" i="5"/>
  <c r="R519" i="5"/>
  <c r="Q519" i="5"/>
  <c r="P519" i="5"/>
  <c r="O519" i="5"/>
  <c r="N519" i="5"/>
  <c r="M519" i="5"/>
  <c r="L519" i="5"/>
  <c r="K519" i="5"/>
  <c r="J519" i="5"/>
  <c r="I519" i="5"/>
  <c r="H519" i="5"/>
  <c r="G519" i="5"/>
  <c r="F519" i="5"/>
  <c r="E519" i="5"/>
  <c r="R518" i="5"/>
  <c r="Q518" i="5"/>
  <c r="P518" i="5"/>
  <c r="O518" i="5"/>
  <c r="N518" i="5"/>
  <c r="M518" i="5"/>
  <c r="L518" i="5"/>
  <c r="K518" i="5"/>
  <c r="J518" i="5"/>
  <c r="I518" i="5"/>
  <c r="H518" i="5"/>
  <c r="G518" i="5"/>
  <c r="F518" i="5"/>
  <c r="E518" i="5"/>
  <c r="R517" i="5"/>
  <c r="Q517" i="5"/>
  <c r="P517" i="5"/>
  <c r="O517" i="5"/>
  <c r="N517" i="5"/>
  <c r="M517" i="5"/>
  <c r="L517" i="5"/>
  <c r="K517" i="5"/>
  <c r="J517" i="5"/>
  <c r="I517" i="5"/>
  <c r="H517" i="5"/>
  <c r="G517" i="5"/>
  <c r="F517" i="5"/>
  <c r="E517" i="5"/>
  <c r="D515" i="5"/>
  <c r="R514" i="5"/>
  <c r="Q514" i="5"/>
  <c r="P514" i="5"/>
  <c r="O514" i="5"/>
  <c r="N514" i="5"/>
  <c r="M514" i="5"/>
  <c r="L514" i="5"/>
  <c r="K514" i="5"/>
  <c r="J514" i="5"/>
  <c r="I514" i="5"/>
  <c r="H514" i="5"/>
  <c r="G514" i="5"/>
  <c r="F514" i="5"/>
  <c r="E514" i="5"/>
  <c r="R513" i="5"/>
  <c r="Q513" i="5"/>
  <c r="P513" i="5"/>
  <c r="O513" i="5"/>
  <c r="N513" i="5"/>
  <c r="M513" i="5"/>
  <c r="L513" i="5"/>
  <c r="K513" i="5"/>
  <c r="J513" i="5"/>
  <c r="I513" i="5"/>
  <c r="H513" i="5"/>
  <c r="G513" i="5"/>
  <c r="F513" i="5"/>
  <c r="E513" i="5"/>
  <c r="R512" i="5"/>
  <c r="Q512" i="5"/>
  <c r="P512" i="5"/>
  <c r="O512" i="5"/>
  <c r="N512" i="5"/>
  <c r="M512" i="5"/>
  <c r="L512" i="5"/>
  <c r="K512" i="5"/>
  <c r="J512" i="5"/>
  <c r="I512" i="5"/>
  <c r="H512" i="5"/>
  <c r="G512" i="5"/>
  <c r="F512" i="5"/>
  <c r="E512" i="5"/>
  <c r="R511" i="5"/>
  <c r="Q511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R510" i="5"/>
  <c r="Q510" i="5"/>
  <c r="P510" i="5"/>
  <c r="O510" i="5"/>
  <c r="N510" i="5"/>
  <c r="M510" i="5"/>
  <c r="L510" i="5"/>
  <c r="K510" i="5"/>
  <c r="J510" i="5"/>
  <c r="I510" i="5"/>
  <c r="H510" i="5"/>
  <c r="G510" i="5"/>
  <c r="F510" i="5"/>
  <c r="E510" i="5"/>
  <c r="D508" i="5"/>
  <c r="R507" i="5"/>
  <c r="Q507" i="5"/>
  <c r="P507" i="5"/>
  <c r="O507" i="5"/>
  <c r="N507" i="5"/>
  <c r="M507" i="5"/>
  <c r="L507" i="5"/>
  <c r="K507" i="5"/>
  <c r="J507" i="5"/>
  <c r="I507" i="5"/>
  <c r="H507" i="5"/>
  <c r="G507" i="5"/>
  <c r="F507" i="5"/>
  <c r="E507" i="5"/>
  <c r="R506" i="5"/>
  <c r="Q506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R505" i="5"/>
  <c r="Q505" i="5"/>
  <c r="P505" i="5"/>
  <c r="O505" i="5"/>
  <c r="N505" i="5"/>
  <c r="M505" i="5"/>
  <c r="L505" i="5"/>
  <c r="K505" i="5"/>
  <c r="J505" i="5"/>
  <c r="I505" i="5"/>
  <c r="H505" i="5"/>
  <c r="G505" i="5"/>
  <c r="F505" i="5"/>
  <c r="E505" i="5"/>
  <c r="R504" i="5"/>
  <c r="Q504" i="5"/>
  <c r="P504" i="5"/>
  <c r="O504" i="5"/>
  <c r="N504" i="5"/>
  <c r="M504" i="5"/>
  <c r="L504" i="5"/>
  <c r="K504" i="5"/>
  <c r="J504" i="5"/>
  <c r="I504" i="5"/>
  <c r="H504" i="5"/>
  <c r="G504" i="5"/>
  <c r="F504" i="5"/>
  <c r="E504" i="5"/>
  <c r="R503" i="5"/>
  <c r="Q503" i="5"/>
  <c r="P503" i="5"/>
  <c r="O503" i="5"/>
  <c r="N503" i="5"/>
  <c r="M503" i="5"/>
  <c r="L503" i="5"/>
  <c r="K503" i="5"/>
  <c r="J503" i="5"/>
  <c r="I503" i="5"/>
  <c r="H503" i="5"/>
  <c r="G503" i="5"/>
  <c r="F503" i="5"/>
  <c r="E503" i="5"/>
  <c r="D501" i="5"/>
  <c r="R500" i="5"/>
  <c r="Q500" i="5"/>
  <c r="P500" i="5"/>
  <c r="O500" i="5"/>
  <c r="N500" i="5"/>
  <c r="M500" i="5"/>
  <c r="L500" i="5"/>
  <c r="K500" i="5"/>
  <c r="J500" i="5"/>
  <c r="I500" i="5"/>
  <c r="H500" i="5"/>
  <c r="G500" i="5"/>
  <c r="F500" i="5"/>
  <c r="E500" i="5"/>
  <c r="R499" i="5"/>
  <c r="Q499" i="5"/>
  <c r="P499" i="5"/>
  <c r="O499" i="5"/>
  <c r="N499" i="5"/>
  <c r="M499" i="5"/>
  <c r="L499" i="5"/>
  <c r="K499" i="5"/>
  <c r="J499" i="5"/>
  <c r="I499" i="5"/>
  <c r="H499" i="5"/>
  <c r="G499" i="5"/>
  <c r="F499" i="5"/>
  <c r="E499" i="5"/>
  <c r="R498" i="5"/>
  <c r="Q498" i="5"/>
  <c r="P498" i="5"/>
  <c r="O498" i="5"/>
  <c r="N498" i="5"/>
  <c r="M498" i="5"/>
  <c r="L498" i="5"/>
  <c r="K498" i="5"/>
  <c r="J498" i="5"/>
  <c r="I498" i="5"/>
  <c r="H498" i="5"/>
  <c r="G498" i="5"/>
  <c r="F498" i="5"/>
  <c r="E498" i="5"/>
  <c r="R497" i="5"/>
  <c r="Q497" i="5"/>
  <c r="P497" i="5"/>
  <c r="O497" i="5"/>
  <c r="N497" i="5"/>
  <c r="M497" i="5"/>
  <c r="L497" i="5"/>
  <c r="K497" i="5"/>
  <c r="J497" i="5"/>
  <c r="I497" i="5"/>
  <c r="H497" i="5"/>
  <c r="G497" i="5"/>
  <c r="F497" i="5"/>
  <c r="E497" i="5"/>
  <c r="R496" i="5"/>
  <c r="Q496" i="5"/>
  <c r="P496" i="5"/>
  <c r="O496" i="5"/>
  <c r="N496" i="5"/>
  <c r="M496" i="5"/>
  <c r="L496" i="5"/>
  <c r="K496" i="5"/>
  <c r="J496" i="5"/>
  <c r="I496" i="5"/>
  <c r="H496" i="5"/>
  <c r="G496" i="5"/>
  <c r="F496" i="5"/>
  <c r="E496" i="5"/>
  <c r="D494" i="5"/>
  <c r="R493" i="5"/>
  <c r="Q493" i="5"/>
  <c r="P493" i="5"/>
  <c r="O493" i="5"/>
  <c r="N493" i="5"/>
  <c r="M493" i="5"/>
  <c r="L493" i="5"/>
  <c r="K493" i="5"/>
  <c r="J493" i="5"/>
  <c r="I493" i="5"/>
  <c r="H493" i="5"/>
  <c r="G493" i="5"/>
  <c r="F493" i="5"/>
  <c r="E493" i="5"/>
  <c r="R492" i="5"/>
  <c r="Q492" i="5"/>
  <c r="P492" i="5"/>
  <c r="O492" i="5"/>
  <c r="N492" i="5"/>
  <c r="M492" i="5"/>
  <c r="L492" i="5"/>
  <c r="K492" i="5"/>
  <c r="J492" i="5"/>
  <c r="I492" i="5"/>
  <c r="H492" i="5"/>
  <c r="G492" i="5"/>
  <c r="F492" i="5"/>
  <c r="E492" i="5"/>
  <c r="R491" i="5"/>
  <c r="Q491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R490" i="5"/>
  <c r="Q490" i="5"/>
  <c r="P490" i="5"/>
  <c r="O490" i="5"/>
  <c r="N490" i="5"/>
  <c r="M490" i="5"/>
  <c r="L490" i="5"/>
  <c r="K490" i="5"/>
  <c r="J490" i="5"/>
  <c r="I490" i="5"/>
  <c r="H490" i="5"/>
  <c r="G490" i="5"/>
  <c r="F490" i="5"/>
  <c r="E490" i="5"/>
  <c r="R489" i="5"/>
  <c r="Q489" i="5"/>
  <c r="P489" i="5"/>
  <c r="O489" i="5"/>
  <c r="N489" i="5"/>
  <c r="M489" i="5"/>
  <c r="L489" i="5"/>
  <c r="K489" i="5"/>
  <c r="J489" i="5"/>
  <c r="I489" i="5"/>
  <c r="H489" i="5"/>
  <c r="G489" i="5"/>
  <c r="F489" i="5"/>
  <c r="E489" i="5"/>
  <c r="D487" i="5"/>
  <c r="R486" i="5"/>
  <c r="Q486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R485" i="5"/>
  <c r="Q485" i="5"/>
  <c r="P485" i="5"/>
  <c r="O485" i="5"/>
  <c r="N485" i="5"/>
  <c r="M485" i="5"/>
  <c r="L485" i="5"/>
  <c r="K485" i="5"/>
  <c r="J485" i="5"/>
  <c r="I485" i="5"/>
  <c r="H485" i="5"/>
  <c r="G485" i="5"/>
  <c r="F485" i="5"/>
  <c r="E485" i="5"/>
  <c r="R484" i="5"/>
  <c r="Q484" i="5"/>
  <c r="P484" i="5"/>
  <c r="O484" i="5"/>
  <c r="N484" i="5"/>
  <c r="M484" i="5"/>
  <c r="L484" i="5"/>
  <c r="K484" i="5"/>
  <c r="J484" i="5"/>
  <c r="I484" i="5"/>
  <c r="H484" i="5"/>
  <c r="G484" i="5"/>
  <c r="F484" i="5"/>
  <c r="E484" i="5"/>
  <c r="R483" i="5"/>
  <c r="Q483" i="5"/>
  <c r="P483" i="5"/>
  <c r="O483" i="5"/>
  <c r="N483" i="5"/>
  <c r="M483" i="5"/>
  <c r="L483" i="5"/>
  <c r="K483" i="5"/>
  <c r="J483" i="5"/>
  <c r="I483" i="5"/>
  <c r="H483" i="5"/>
  <c r="G483" i="5"/>
  <c r="F483" i="5"/>
  <c r="E483" i="5"/>
  <c r="R482" i="5"/>
  <c r="Q482" i="5"/>
  <c r="P482" i="5"/>
  <c r="O482" i="5"/>
  <c r="N482" i="5"/>
  <c r="M482" i="5"/>
  <c r="L482" i="5"/>
  <c r="K482" i="5"/>
  <c r="J482" i="5"/>
  <c r="I482" i="5"/>
  <c r="H482" i="5"/>
  <c r="G482" i="5"/>
  <c r="F482" i="5"/>
  <c r="E482" i="5"/>
  <c r="D480" i="5"/>
  <c r="R479" i="5"/>
  <c r="Q479" i="5"/>
  <c r="P479" i="5"/>
  <c r="O479" i="5"/>
  <c r="N479" i="5"/>
  <c r="M479" i="5"/>
  <c r="L479" i="5"/>
  <c r="K479" i="5"/>
  <c r="J479" i="5"/>
  <c r="I479" i="5"/>
  <c r="H479" i="5"/>
  <c r="G479" i="5"/>
  <c r="F479" i="5"/>
  <c r="E479" i="5"/>
  <c r="R478" i="5"/>
  <c r="Q478" i="5"/>
  <c r="P478" i="5"/>
  <c r="O478" i="5"/>
  <c r="N478" i="5"/>
  <c r="M478" i="5"/>
  <c r="L478" i="5"/>
  <c r="K478" i="5"/>
  <c r="J478" i="5"/>
  <c r="I478" i="5"/>
  <c r="H478" i="5"/>
  <c r="G478" i="5"/>
  <c r="F478" i="5"/>
  <c r="E478" i="5"/>
  <c r="R477" i="5"/>
  <c r="Q477" i="5"/>
  <c r="P477" i="5"/>
  <c r="O477" i="5"/>
  <c r="N477" i="5"/>
  <c r="M477" i="5"/>
  <c r="L477" i="5"/>
  <c r="K477" i="5"/>
  <c r="J477" i="5"/>
  <c r="I477" i="5"/>
  <c r="H477" i="5"/>
  <c r="G477" i="5"/>
  <c r="F477" i="5"/>
  <c r="E477" i="5"/>
  <c r="R476" i="5"/>
  <c r="Q476" i="5"/>
  <c r="P476" i="5"/>
  <c r="O476" i="5"/>
  <c r="N476" i="5"/>
  <c r="M476" i="5"/>
  <c r="L476" i="5"/>
  <c r="K476" i="5"/>
  <c r="J476" i="5"/>
  <c r="I476" i="5"/>
  <c r="H476" i="5"/>
  <c r="G476" i="5"/>
  <c r="F476" i="5"/>
  <c r="E476" i="5"/>
  <c r="R475" i="5"/>
  <c r="Q475" i="5"/>
  <c r="P475" i="5"/>
  <c r="O475" i="5"/>
  <c r="N475" i="5"/>
  <c r="M475" i="5"/>
  <c r="L475" i="5"/>
  <c r="K475" i="5"/>
  <c r="J475" i="5"/>
  <c r="I475" i="5"/>
  <c r="H475" i="5"/>
  <c r="G475" i="5"/>
  <c r="F475" i="5"/>
  <c r="E475" i="5"/>
  <c r="D473" i="5"/>
  <c r="R472" i="5"/>
  <c r="Q472" i="5"/>
  <c r="P472" i="5"/>
  <c r="O472" i="5"/>
  <c r="N472" i="5"/>
  <c r="M472" i="5"/>
  <c r="L472" i="5"/>
  <c r="K472" i="5"/>
  <c r="J472" i="5"/>
  <c r="I472" i="5"/>
  <c r="H472" i="5"/>
  <c r="G472" i="5"/>
  <c r="F472" i="5"/>
  <c r="E472" i="5"/>
  <c r="R471" i="5"/>
  <c r="Q471" i="5"/>
  <c r="P471" i="5"/>
  <c r="O471" i="5"/>
  <c r="N471" i="5"/>
  <c r="M471" i="5"/>
  <c r="L471" i="5"/>
  <c r="K471" i="5"/>
  <c r="J471" i="5"/>
  <c r="I471" i="5"/>
  <c r="H471" i="5"/>
  <c r="G471" i="5"/>
  <c r="F471" i="5"/>
  <c r="E471" i="5"/>
  <c r="R470" i="5"/>
  <c r="Q470" i="5"/>
  <c r="P470" i="5"/>
  <c r="O470" i="5"/>
  <c r="N470" i="5"/>
  <c r="M470" i="5"/>
  <c r="L470" i="5"/>
  <c r="K470" i="5"/>
  <c r="J470" i="5"/>
  <c r="I470" i="5"/>
  <c r="H470" i="5"/>
  <c r="G470" i="5"/>
  <c r="F470" i="5"/>
  <c r="E470" i="5"/>
  <c r="R469" i="5"/>
  <c r="Q469" i="5"/>
  <c r="P469" i="5"/>
  <c r="O469" i="5"/>
  <c r="N469" i="5"/>
  <c r="M469" i="5"/>
  <c r="L469" i="5"/>
  <c r="K469" i="5"/>
  <c r="J469" i="5"/>
  <c r="I469" i="5"/>
  <c r="H469" i="5"/>
  <c r="G469" i="5"/>
  <c r="F469" i="5"/>
  <c r="E469" i="5"/>
  <c r="R468" i="5"/>
  <c r="Q468" i="5"/>
  <c r="P468" i="5"/>
  <c r="O468" i="5"/>
  <c r="N468" i="5"/>
  <c r="M468" i="5"/>
  <c r="L468" i="5"/>
  <c r="K468" i="5"/>
  <c r="J468" i="5"/>
  <c r="I468" i="5"/>
  <c r="H468" i="5"/>
  <c r="G468" i="5"/>
  <c r="F468" i="5"/>
  <c r="E468" i="5"/>
  <c r="D466" i="5"/>
  <c r="R465" i="5"/>
  <c r="Q465" i="5"/>
  <c r="P465" i="5"/>
  <c r="O465" i="5"/>
  <c r="N465" i="5"/>
  <c r="M465" i="5"/>
  <c r="L465" i="5"/>
  <c r="K465" i="5"/>
  <c r="J465" i="5"/>
  <c r="I465" i="5"/>
  <c r="H465" i="5"/>
  <c r="G465" i="5"/>
  <c r="F465" i="5"/>
  <c r="E465" i="5"/>
  <c r="R464" i="5"/>
  <c r="Q464" i="5"/>
  <c r="P464" i="5"/>
  <c r="O464" i="5"/>
  <c r="N464" i="5"/>
  <c r="M464" i="5"/>
  <c r="L464" i="5"/>
  <c r="K464" i="5"/>
  <c r="J464" i="5"/>
  <c r="I464" i="5"/>
  <c r="H464" i="5"/>
  <c r="G464" i="5"/>
  <c r="F464" i="5"/>
  <c r="E464" i="5"/>
  <c r="R463" i="5"/>
  <c r="Q463" i="5"/>
  <c r="P463" i="5"/>
  <c r="O463" i="5"/>
  <c r="N463" i="5"/>
  <c r="M463" i="5"/>
  <c r="L463" i="5"/>
  <c r="K463" i="5"/>
  <c r="J463" i="5"/>
  <c r="I463" i="5"/>
  <c r="H463" i="5"/>
  <c r="G463" i="5"/>
  <c r="F463" i="5"/>
  <c r="E463" i="5"/>
  <c r="R462" i="5"/>
  <c r="Q462" i="5"/>
  <c r="P462" i="5"/>
  <c r="O462" i="5"/>
  <c r="N462" i="5"/>
  <c r="M462" i="5"/>
  <c r="L462" i="5"/>
  <c r="K462" i="5"/>
  <c r="J462" i="5"/>
  <c r="I462" i="5"/>
  <c r="H462" i="5"/>
  <c r="G462" i="5"/>
  <c r="F462" i="5"/>
  <c r="E462" i="5"/>
  <c r="R461" i="5"/>
  <c r="Q461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D459" i="5"/>
  <c r="R458" i="5"/>
  <c r="Q458" i="5"/>
  <c r="P458" i="5"/>
  <c r="O458" i="5"/>
  <c r="N458" i="5"/>
  <c r="M458" i="5"/>
  <c r="L458" i="5"/>
  <c r="K458" i="5"/>
  <c r="J458" i="5"/>
  <c r="I458" i="5"/>
  <c r="H458" i="5"/>
  <c r="G458" i="5"/>
  <c r="F458" i="5"/>
  <c r="E458" i="5"/>
  <c r="R457" i="5"/>
  <c r="Q457" i="5"/>
  <c r="P457" i="5"/>
  <c r="O457" i="5"/>
  <c r="N457" i="5"/>
  <c r="M457" i="5"/>
  <c r="L457" i="5"/>
  <c r="K457" i="5"/>
  <c r="J457" i="5"/>
  <c r="I457" i="5"/>
  <c r="H457" i="5"/>
  <c r="G457" i="5"/>
  <c r="F457" i="5"/>
  <c r="E457" i="5"/>
  <c r="R456" i="5"/>
  <c r="Q456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R455" i="5"/>
  <c r="Q455" i="5"/>
  <c r="P455" i="5"/>
  <c r="O455" i="5"/>
  <c r="N455" i="5"/>
  <c r="M455" i="5"/>
  <c r="L455" i="5"/>
  <c r="K455" i="5"/>
  <c r="J455" i="5"/>
  <c r="I455" i="5"/>
  <c r="H455" i="5"/>
  <c r="G455" i="5"/>
  <c r="F455" i="5"/>
  <c r="E455" i="5"/>
  <c r="R454" i="5"/>
  <c r="Q454" i="5"/>
  <c r="P454" i="5"/>
  <c r="O454" i="5"/>
  <c r="N454" i="5"/>
  <c r="M454" i="5"/>
  <c r="L454" i="5"/>
  <c r="K454" i="5"/>
  <c r="J454" i="5"/>
  <c r="I454" i="5"/>
  <c r="H454" i="5"/>
  <c r="G454" i="5"/>
  <c r="F454" i="5"/>
  <c r="E454" i="5"/>
  <c r="D452" i="5"/>
  <c r="R451" i="5"/>
  <c r="Q451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R450" i="5"/>
  <c r="Q450" i="5"/>
  <c r="P450" i="5"/>
  <c r="O450" i="5"/>
  <c r="N450" i="5"/>
  <c r="M450" i="5"/>
  <c r="L450" i="5"/>
  <c r="K450" i="5"/>
  <c r="J450" i="5"/>
  <c r="I450" i="5"/>
  <c r="H450" i="5"/>
  <c r="G450" i="5"/>
  <c r="F450" i="5"/>
  <c r="E450" i="5"/>
  <c r="R449" i="5"/>
  <c r="Q449" i="5"/>
  <c r="P449" i="5"/>
  <c r="O449" i="5"/>
  <c r="N449" i="5"/>
  <c r="M449" i="5"/>
  <c r="L449" i="5"/>
  <c r="K449" i="5"/>
  <c r="J449" i="5"/>
  <c r="I449" i="5"/>
  <c r="H449" i="5"/>
  <c r="G449" i="5"/>
  <c r="F449" i="5"/>
  <c r="E449" i="5"/>
  <c r="R448" i="5"/>
  <c r="Q448" i="5"/>
  <c r="P448" i="5"/>
  <c r="O448" i="5"/>
  <c r="N448" i="5"/>
  <c r="M448" i="5"/>
  <c r="L448" i="5"/>
  <c r="K448" i="5"/>
  <c r="J448" i="5"/>
  <c r="I448" i="5"/>
  <c r="H448" i="5"/>
  <c r="G448" i="5"/>
  <c r="F448" i="5"/>
  <c r="E448" i="5"/>
  <c r="R447" i="5"/>
  <c r="Q447" i="5"/>
  <c r="P447" i="5"/>
  <c r="O447" i="5"/>
  <c r="N447" i="5"/>
  <c r="M447" i="5"/>
  <c r="L447" i="5"/>
  <c r="K447" i="5"/>
  <c r="J447" i="5"/>
  <c r="I447" i="5"/>
  <c r="H447" i="5"/>
  <c r="G447" i="5"/>
  <c r="F447" i="5"/>
  <c r="E447" i="5"/>
  <c r="D445" i="5"/>
  <c r="R444" i="5"/>
  <c r="Q444" i="5"/>
  <c r="P444" i="5"/>
  <c r="O444" i="5"/>
  <c r="N444" i="5"/>
  <c r="M444" i="5"/>
  <c r="L444" i="5"/>
  <c r="K444" i="5"/>
  <c r="J444" i="5"/>
  <c r="I444" i="5"/>
  <c r="H444" i="5"/>
  <c r="G444" i="5"/>
  <c r="F444" i="5"/>
  <c r="E444" i="5"/>
  <c r="R443" i="5"/>
  <c r="Q443" i="5"/>
  <c r="P443" i="5"/>
  <c r="O443" i="5"/>
  <c r="N443" i="5"/>
  <c r="M443" i="5"/>
  <c r="L443" i="5"/>
  <c r="K443" i="5"/>
  <c r="J443" i="5"/>
  <c r="I443" i="5"/>
  <c r="H443" i="5"/>
  <c r="G443" i="5"/>
  <c r="F443" i="5"/>
  <c r="E443" i="5"/>
  <c r="R442" i="5"/>
  <c r="Q442" i="5"/>
  <c r="P442" i="5"/>
  <c r="O442" i="5"/>
  <c r="N442" i="5"/>
  <c r="M442" i="5"/>
  <c r="L442" i="5"/>
  <c r="K442" i="5"/>
  <c r="J442" i="5"/>
  <c r="I442" i="5"/>
  <c r="H442" i="5"/>
  <c r="G442" i="5"/>
  <c r="F442" i="5"/>
  <c r="E442" i="5"/>
  <c r="R441" i="5"/>
  <c r="Q441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R440" i="5"/>
  <c r="Q440" i="5"/>
  <c r="P440" i="5"/>
  <c r="O440" i="5"/>
  <c r="N440" i="5"/>
  <c r="M440" i="5"/>
  <c r="L440" i="5"/>
  <c r="K440" i="5"/>
  <c r="J440" i="5"/>
  <c r="I440" i="5"/>
  <c r="H440" i="5"/>
  <c r="G440" i="5"/>
  <c r="F440" i="5"/>
  <c r="E440" i="5"/>
  <c r="D438" i="5"/>
  <c r="R437" i="5"/>
  <c r="Q437" i="5"/>
  <c r="P437" i="5"/>
  <c r="O437" i="5"/>
  <c r="N437" i="5"/>
  <c r="M437" i="5"/>
  <c r="L437" i="5"/>
  <c r="K437" i="5"/>
  <c r="J437" i="5"/>
  <c r="I437" i="5"/>
  <c r="H437" i="5"/>
  <c r="G437" i="5"/>
  <c r="F437" i="5"/>
  <c r="E437" i="5"/>
  <c r="R436" i="5"/>
  <c r="Q436" i="5"/>
  <c r="P436" i="5"/>
  <c r="O436" i="5"/>
  <c r="N436" i="5"/>
  <c r="M436" i="5"/>
  <c r="L436" i="5"/>
  <c r="K436" i="5"/>
  <c r="J436" i="5"/>
  <c r="I436" i="5"/>
  <c r="H436" i="5"/>
  <c r="G436" i="5"/>
  <c r="F436" i="5"/>
  <c r="E436" i="5"/>
  <c r="R435" i="5"/>
  <c r="Q435" i="5"/>
  <c r="P435" i="5"/>
  <c r="O435" i="5"/>
  <c r="N435" i="5"/>
  <c r="M435" i="5"/>
  <c r="L435" i="5"/>
  <c r="K435" i="5"/>
  <c r="J435" i="5"/>
  <c r="I435" i="5"/>
  <c r="H435" i="5"/>
  <c r="G435" i="5"/>
  <c r="F435" i="5"/>
  <c r="E435" i="5"/>
  <c r="R434" i="5"/>
  <c r="Q434" i="5"/>
  <c r="P434" i="5"/>
  <c r="O434" i="5"/>
  <c r="N434" i="5"/>
  <c r="M434" i="5"/>
  <c r="L434" i="5"/>
  <c r="K434" i="5"/>
  <c r="J434" i="5"/>
  <c r="I434" i="5"/>
  <c r="H434" i="5"/>
  <c r="G434" i="5"/>
  <c r="F434" i="5"/>
  <c r="E434" i="5"/>
  <c r="R433" i="5"/>
  <c r="Q433" i="5"/>
  <c r="P433" i="5"/>
  <c r="O433" i="5"/>
  <c r="N433" i="5"/>
  <c r="M433" i="5"/>
  <c r="L433" i="5"/>
  <c r="K433" i="5"/>
  <c r="J433" i="5"/>
  <c r="I433" i="5"/>
  <c r="H433" i="5"/>
  <c r="G433" i="5"/>
  <c r="F433" i="5"/>
  <c r="E433" i="5"/>
  <c r="D431" i="5"/>
  <c r="R430" i="5"/>
  <c r="Q430" i="5"/>
  <c r="P430" i="5"/>
  <c r="O430" i="5"/>
  <c r="N430" i="5"/>
  <c r="M430" i="5"/>
  <c r="L430" i="5"/>
  <c r="K430" i="5"/>
  <c r="J430" i="5"/>
  <c r="I430" i="5"/>
  <c r="H430" i="5"/>
  <c r="G430" i="5"/>
  <c r="F430" i="5"/>
  <c r="E430" i="5"/>
  <c r="R429" i="5"/>
  <c r="Q429" i="5"/>
  <c r="P429" i="5"/>
  <c r="O429" i="5"/>
  <c r="N429" i="5"/>
  <c r="M429" i="5"/>
  <c r="L429" i="5"/>
  <c r="K429" i="5"/>
  <c r="J429" i="5"/>
  <c r="I429" i="5"/>
  <c r="H429" i="5"/>
  <c r="G429" i="5"/>
  <c r="F429" i="5"/>
  <c r="E429" i="5"/>
  <c r="R428" i="5"/>
  <c r="Q428" i="5"/>
  <c r="P428" i="5"/>
  <c r="O428" i="5"/>
  <c r="N428" i="5"/>
  <c r="M428" i="5"/>
  <c r="L428" i="5"/>
  <c r="K428" i="5"/>
  <c r="J428" i="5"/>
  <c r="I428" i="5"/>
  <c r="H428" i="5"/>
  <c r="G428" i="5"/>
  <c r="F428" i="5"/>
  <c r="E428" i="5"/>
  <c r="R427" i="5"/>
  <c r="Q427" i="5"/>
  <c r="P427" i="5"/>
  <c r="O427" i="5"/>
  <c r="N427" i="5"/>
  <c r="M427" i="5"/>
  <c r="L427" i="5"/>
  <c r="K427" i="5"/>
  <c r="J427" i="5"/>
  <c r="I427" i="5"/>
  <c r="H427" i="5"/>
  <c r="G427" i="5"/>
  <c r="F427" i="5"/>
  <c r="E427" i="5"/>
  <c r="R426" i="5"/>
  <c r="Q426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D424" i="5"/>
  <c r="R423" i="5"/>
  <c r="Q423" i="5"/>
  <c r="P423" i="5"/>
  <c r="O423" i="5"/>
  <c r="N423" i="5"/>
  <c r="M423" i="5"/>
  <c r="L423" i="5"/>
  <c r="K423" i="5"/>
  <c r="J423" i="5"/>
  <c r="I423" i="5"/>
  <c r="H423" i="5"/>
  <c r="G423" i="5"/>
  <c r="F423" i="5"/>
  <c r="E423" i="5"/>
  <c r="R422" i="5"/>
  <c r="Q422" i="5"/>
  <c r="P422" i="5"/>
  <c r="O422" i="5"/>
  <c r="N422" i="5"/>
  <c r="M422" i="5"/>
  <c r="L422" i="5"/>
  <c r="K422" i="5"/>
  <c r="J422" i="5"/>
  <c r="I422" i="5"/>
  <c r="H422" i="5"/>
  <c r="G422" i="5"/>
  <c r="F422" i="5"/>
  <c r="E422" i="5"/>
  <c r="R421" i="5"/>
  <c r="Q421" i="5"/>
  <c r="P421" i="5"/>
  <c r="O421" i="5"/>
  <c r="N421" i="5"/>
  <c r="M421" i="5"/>
  <c r="L421" i="5"/>
  <c r="K421" i="5"/>
  <c r="J421" i="5"/>
  <c r="I421" i="5"/>
  <c r="H421" i="5"/>
  <c r="G421" i="5"/>
  <c r="F421" i="5"/>
  <c r="E421" i="5"/>
  <c r="R420" i="5"/>
  <c r="Q420" i="5"/>
  <c r="P420" i="5"/>
  <c r="O420" i="5"/>
  <c r="N420" i="5"/>
  <c r="M420" i="5"/>
  <c r="L420" i="5"/>
  <c r="K420" i="5"/>
  <c r="J420" i="5"/>
  <c r="I420" i="5"/>
  <c r="H420" i="5"/>
  <c r="G420" i="5"/>
  <c r="F420" i="5"/>
  <c r="E420" i="5"/>
  <c r="R419" i="5"/>
  <c r="Q419" i="5"/>
  <c r="P419" i="5"/>
  <c r="O419" i="5"/>
  <c r="N419" i="5"/>
  <c r="M419" i="5"/>
  <c r="L419" i="5"/>
  <c r="K419" i="5"/>
  <c r="J419" i="5"/>
  <c r="I419" i="5"/>
  <c r="H419" i="5"/>
  <c r="G419" i="5"/>
  <c r="F419" i="5"/>
  <c r="E419" i="5"/>
  <c r="D417" i="5"/>
  <c r="R416" i="5"/>
  <c r="Q416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R415" i="5"/>
  <c r="Q415" i="5"/>
  <c r="P415" i="5"/>
  <c r="O415" i="5"/>
  <c r="N415" i="5"/>
  <c r="M415" i="5"/>
  <c r="L415" i="5"/>
  <c r="K415" i="5"/>
  <c r="J415" i="5"/>
  <c r="I415" i="5"/>
  <c r="H415" i="5"/>
  <c r="G415" i="5"/>
  <c r="F415" i="5"/>
  <c r="E415" i="5"/>
  <c r="R414" i="5"/>
  <c r="Q414" i="5"/>
  <c r="P414" i="5"/>
  <c r="O414" i="5"/>
  <c r="N414" i="5"/>
  <c r="M414" i="5"/>
  <c r="L414" i="5"/>
  <c r="K414" i="5"/>
  <c r="J414" i="5"/>
  <c r="I414" i="5"/>
  <c r="H414" i="5"/>
  <c r="G414" i="5"/>
  <c r="F414" i="5"/>
  <c r="E414" i="5"/>
  <c r="R413" i="5"/>
  <c r="Q413" i="5"/>
  <c r="P413" i="5"/>
  <c r="O413" i="5"/>
  <c r="N413" i="5"/>
  <c r="M413" i="5"/>
  <c r="L413" i="5"/>
  <c r="K413" i="5"/>
  <c r="J413" i="5"/>
  <c r="I413" i="5"/>
  <c r="H413" i="5"/>
  <c r="G413" i="5"/>
  <c r="F413" i="5"/>
  <c r="E413" i="5"/>
  <c r="R412" i="5"/>
  <c r="Q412" i="5"/>
  <c r="P412" i="5"/>
  <c r="O412" i="5"/>
  <c r="N412" i="5"/>
  <c r="M412" i="5"/>
  <c r="L412" i="5"/>
  <c r="K412" i="5"/>
  <c r="J412" i="5"/>
  <c r="I412" i="5"/>
  <c r="H412" i="5"/>
  <c r="G412" i="5"/>
  <c r="F412" i="5"/>
  <c r="E412" i="5"/>
  <c r="D410" i="5"/>
  <c r="R409" i="5"/>
  <c r="Q409" i="5"/>
  <c r="P409" i="5"/>
  <c r="O409" i="5"/>
  <c r="N409" i="5"/>
  <c r="M409" i="5"/>
  <c r="L409" i="5"/>
  <c r="K409" i="5"/>
  <c r="J409" i="5"/>
  <c r="I409" i="5"/>
  <c r="H409" i="5"/>
  <c r="G409" i="5"/>
  <c r="F409" i="5"/>
  <c r="E409" i="5"/>
  <c r="R408" i="5"/>
  <c r="Q408" i="5"/>
  <c r="P408" i="5"/>
  <c r="O408" i="5"/>
  <c r="N408" i="5"/>
  <c r="M408" i="5"/>
  <c r="L408" i="5"/>
  <c r="K408" i="5"/>
  <c r="J408" i="5"/>
  <c r="I408" i="5"/>
  <c r="H408" i="5"/>
  <c r="G408" i="5"/>
  <c r="F408" i="5"/>
  <c r="E408" i="5"/>
  <c r="R407" i="5"/>
  <c r="Q407" i="5"/>
  <c r="P407" i="5"/>
  <c r="O407" i="5"/>
  <c r="N407" i="5"/>
  <c r="M407" i="5"/>
  <c r="L407" i="5"/>
  <c r="K407" i="5"/>
  <c r="J407" i="5"/>
  <c r="I407" i="5"/>
  <c r="H407" i="5"/>
  <c r="G407" i="5"/>
  <c r="F407" i="5"/>
  <c r="E407" i="5"/>
  <c r="R406" i="5"/>
  <c r="Q406" i="5"/>
  <c r="P406" i="5"/>
  <c r="O406" i="5"/>
  <c r="N406" i="5"/>
  <c r="M406" i="5"/>
  <c r="L406" i="5"/>
  <c r="K406" i="5"/>
  <c r="J406" i="5"/>
  <c r="I406" i="5"/>
  <c r="H406" i="5"/>
  <c r="G406" i="5"/>
  <c r="F406" i="5"/>
  <c r="E406" i="5"/>
  <c r="R405" i="5"/>
  <c r="Q405" i="5"/>
  <c r="P405" i="5"/>
  <c r="O405" i="5"/>
  <c r="N405" i="5"/>
  <c r="M405" i="5"/>
  <c r="L405" i="5"/>
  <c r="K405" i="5"/>
  <c r="J405" i="5"/>
  <c r="I405" i="5"/>
  <c r="H405" i="5"/>
  <c r="G405" i="5"/>
  <c r="F405" i="5"/>
  <c r="E405" i="5"/>
  <c r="D403" i="5"/>
  <c r="R402" i="5"/>
  <c r="Q402" i="5"/>
  <c r="P402" i="5"/>
  <c r="O402" i="5"/>
  <c r="N402" i="5"/>
  <c r="M402" i="5"/>
  <c r="L402" i="5"/>
  <c r="K402" i="5"/>
  <c r="J402" i="5"/>
  <c r="I402" i="5"/>
  <c r="H402" i="5"/>
  <c r="G402" i="5"/>
  <c r="F402" i="5"/>
  <c r="E402" i="5"/>
  <c r="R401" i="5"/>
  <c r="Q401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R400" i="5"/>
  <c r="Q400" i="5"/>
  <c r="P400" i="5"/>
  <c r="O400" i="5"/>
  <c r="N400" i="5"/>
  <c r="M400" i="5"/>
  <c r="L400" i="5"/>
  <c r="K400" i="5"/>
  <c r="J400" i="5"/>
  <c r="I400" i="5"/>
  <c r="H400" i="5"/>
  <c r="G400" i="5"/>
  <c r="F400" i="5"/>
  <c r="E400" i="5"/>
  <c r="R399" i="5"/>
  <c r="Q399" i="5"/>
  <c r="P399" i="5"/>
  <c r="O399" i="5"/>
  <c r="N399" i="5"/>
  <c r="M399" i="5"/>
  <c r="L399" i="5"/>
  <c r="K399" i="5"/>
  <c r="J399" i="5"/>
  <c r="I399" i="5"/>
  <c r="H399" i="5"/>
  <c r="G399" i="5"/>
  <c r="F399" i="5"/>
  <c r="E399" i="5"/>
  <c r="R398" i="5"/>
  <c r="Q398" i="5"/>
  <c r="P398" i="5"/>
  <c r="O398" i="5"/>
  <c r="N398" i="5"/>
  <c r="M398" i="5"/>
  <c r="L398" i="5"/>
  <c r="K398" i="5"/>
  <c r="J398" i="5"/>
  <c r="I398" i="5"/>
  <c r="H398" i="5"/>
  <c r="G398" i="5"/>
  <c r="F398" i="5"/>
  <c r="E398" i="5"/>
  <c r="D396" i="5"/>
  <c r="R395" i="5"/>
  <c r="Q395" i="5"/>
  <c r="P395" i="5"/>
  <c r="O395" i="5"/>
  <c r="N395" i="5"/>
  <c r="M395" i="5"/>
  <c r="L395" i="5"/>
  <c r="K395" i="5"/>
  <c r="J395" i="5"/>
  <c r="I395" i="5"/>
  <c r="H395" i="5"/>
  <c r="G395" i="5"/>
  <c r="F395" i="5"/>
  <c r="E395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R393" i="5"/>
  <c r="Q393" i="5"/>
  <c r="P393" i="5"/>
  <c r="O393" i="5"/>
  <c r="N393" i="5"/>
  <c r="M393" i="5"/>
  <c r="L393" i="5"/>
  <c r="K393" i="5"/>
  <c r="J393" i="5"/>
  <c r="I393" i="5"/>
  <c r="H393" i="5"/>
  <c r="G393" i="5"/>
  <c r="F393" i="5"/>
  <c r="E393" i="5"/>
  <c r="R392" i="5"/>
  <c r="Q392" i="5"/>
  <c r="P392" i="5"/>
  <c r="O392" i="5"/>
  <c r="N392" i="5"/>
  <c r="M392" i="5"/>
  <c r="L392" i="5"/>
  <c r="K392" i="5"/>
  <c r="J392" i="5"/>
  <c r="I392" i="5"/>
  <c r="H392" i="5"/>
  <c r="G392" i="5"/>
  <c r="F392" i="5"/>
  <c r="E392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D389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F388" i="5"/>
  <c r="E388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F387" i="5"/>
  <c r="E387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F385" i="5"/>
  <c r="E385" i="5"/>
  <c r="R384" i="5"/>
  <c r="Q384" i="5"/>
  <c r="P384" i="5"/>
  <c r="O384" i="5"/>
  <c r="N384" i="5"/>
  <c r="M384" i="5"/>
  <c r="L384" i="5"/>
  <c r="K384" i="5"/>
  <c r="J384" i="5"/>
  <c r="I384" i="5"/>
  <c r="H384" i="5"/>
  <c r="G384" i="5"/>
  <c r="F384" i="5"/>
  <c r="E384" i="5"/>
  <c r="D382" i="5"/>
  <c r="R381" i="5"/>
  <c r="Q381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R380" i="5"/>
  <c r="Q380" i="5"/>
  <c r="P380" i="5"/>
  <c r="O380" i="5"/>
  <c r="N380" i="5"/>
  <c r="M380" i="5"/>
  <c r="L380" i="5"/>
  <c r="K380" i="5"/>
  <c r="J380" i="5"/>
  <c r="I380" i="5"/>
  <c r="H380" i="5"/>
  <c r="G380" i="5"/>
  <c r="F380" i="5"/>
  <c r="E380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F379" i="5"/>
  <c r="E379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D375" i="5"/>
  <c r="R374" i="5"/>
  <c r="Q374" i="5"/>
  <c r="P374" i="5"/>
  <c r="O374" i="5"/>
  <c r="N374" i="5"/>
  <c r="M374" i="5"/>
  <c r="L374" i="5"/>
  <c r="K374" i="5"/>
  <c r="J374" i="5"/>
  <c r="I374" i="5"/>
  <c r="H374" i="5"/>
  <c r="G374" i="5"/>
  <c r="F374" i="5"/>
  <c r="E374" i="5"/>
  <c r="R373" i="5"/>
  <c r="Q373" i="5"/>
  <c r="P373" i="5"/>
  <c r="O373" i="5"/>
  <c r="N373" i="5"/>
  <c r="M373" i="5"/>
  <c r="L373" i="5"/>
  <c r="K373" i="5"/>
  <c r="J373" i="5"/>
  <c r="I373" i="5"/>
  <c r="H373" i="5"/>
  <c r="G373" i="5"/>
  <c r="F373" i="5"/>
  <c r="E373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F372" i="5"/>
  <c r="E372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68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1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F358" i="5"/>
  <c r="E358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F357" i="5"/>
  <c r="E357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D354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R349" i="5"/>
  <c r="Q349" i="5"/>
  <c r="P349" i="5"/>
  <c r="O349" i="5"/>
  <c r="N349" i="5"/>
  <c r="M349" i="5"/>
  <c r="L349" i="5"/>
  <c r="K349" i="5"/>
  <c r="J349" i="5"/>
  <c r="I349" i="5"/>
  <c r="H349" i="5"/>
  <c r="G349" i="5"/>
  <c r="F349" i="5"/>
  <c r="E349" i="5"/>
  <c r="D347" i="5"/>
  <c r="R346" i="5"/>
  <c r="Q346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R345" i="5"/>
  <c r="Q345" i="5"/>
  <c r="P345" i="5"/>
  <c r="O345" i="5"/>
  <c r="N345" i="5"/>
  <c r="M345" i="5"/>
  <c r="L345" i="5"/>
  <c r="K345" i="5"/>
  <c r="J345" i="5"/>
  <c r="I345" i="5"/>
  <c r="H345" i="5"/>
  <c r="G345" i="5"/>
  <c r="F345" i="5"/>
  <c r="E345" i="5"/>
  <c r="R344" i="5"/>
  <c r="Q344" i="5"/>
  <c r="P344" i="5"/>
  <c r="O344" i="5"/>
  <c r="N344" i="5"/>
  <c r="M344" i="5"/>
  <c r="L344" i="5"/>
  <c r="K344" i="5"/>
  <c r="J344" i="5"/>
  <c r="I344" i="5"/>
  <c r="H344" i="5"/>
  <c r="G344" i="5"/>
  <c r="F344" i="5"/>
  <c r="E344" i="5"/>
  <c r="R343" i="5"/>
  <c r="Q343" i="5"/>
  <c r="P343" i="5"/>
  <c r="O343" i="5"/>
  <c r="N343" i="5"/>
  <c r="M343" i="5"/>
  <c r="L343" i="5"/>
  <c r="K343" i="5"/>
  <c r="J343" i="5"/>
  <c r="I343" i="5"/>
  <c r="H343" i="5"/>
  <c r="G343" i="5"/>
  <c r="F343" i="5"/>
  <c r="E343" i="5"/>
  <c r="R342" i="5"/>
  <c r="Q342" i="5"/>
  <c r="P342" i="5"/>
  <c r="O342" i="5"/>
  <c r="N342" i="5"/>
  <c r="M342" i="5"/>
  <c r="L342" i="5"/>
  <c r="K342" i="5"/>
  <c r="J342" i="5"/>
  <c r="I342" i="5"/>
  <c r="H342" i="5"/>
  <c r="G342" i="5"/>
  <c r="F342" i="5"/>
  <c r="E342" i="5"/>
  <c r="D340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F339" i="5"/>
  <c r="E339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F337" i="5"/>
  <c r="E337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F335" i="5"/>
  <c r="E335" i="5"/>
  <c r="D333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F332" i="5"/>
  <c r="E332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F330" i="5"/>
  <c r="E330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F329" i="5"/>
  <c r="E329" i="5"/>
  <c r="R328" i="5"/>
  <c r="Q328" i="5"/>
  <c r="P328" i="5"/>
  <c r="O328" i="5"/>
  <c r="N328" i="5"/>
  <c r="M328" i="5"/>
  <c r="L328" i="5"/>
  <c r="K328" i="5"/>
  <c r="J328" i="5"/>
  <c r="I328" i="5"/>
  <c r="H328" i="5"/>
  <c r="G328" i="5"/>
  <c r="F328" i="5"/>
  <c r="E328" i="5"/>
  <c r="D326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D319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2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D305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298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D291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4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D277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0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3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6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49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2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5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28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1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4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7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0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3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6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79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2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5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58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1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4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7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29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1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3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5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531" i="5" l="1"/>
  <c r="I285" i="5"/>
  <c r="M285" i="5"/>
  <c r="Q285" i="5"/>
  <c r="E355" i="5"/>
  <c r="G355" i="5"/>
  <c r="O355" i="5"/>
  <c r="H222" i="5"/>
  <c r="L222" i="5"/>
  <c r="P222" i="5"/>
  <c r="H236" i="5"/>
  <c r="L278" i="5"/>
  <c r="L173" i="5"/>
  <c r="H530" i="5"/>
  <c r="L530" i="5"/>
  <c r="P530" i="5"/>
  <c r="P67" i="5"/>
  <c r="D86" i="5"/>
  <c r="H173" i="5"/>
  <c r="D223" i="5"/>
  <c r="E43" i="5"/>
  <c r="M43" i="5"/>
  <c r="Q43" i="5"/>
  <c r="H51" i="5"/>
  <c r="L51" i="5"/>
  <c r="Q11" i="5"/>
  <c r="P51" i="5"/>
  <c r="H481" i="5"/>
  <c r="H145" i="5"/>
  <c r="H208" i="5"/>
  <c r="P495" i="5"/>
  <c r="H67" i="5"/>
  <c r="L67" i="5"/>
  <c r="D74" i="5"/>
  <c r="D79" i="5"/>
  <c r="N83" i="5"/>
  <c r="D171" i="5"/>
  <c r="D468" i="5"/>
  <c r="G59" i="5"/>
  <c r="K59" i="5"/>
  <c r="O59" i="5"/>
  <c r="D104" i="5"/>
  <c r="H201" i="5"/>
  <c r="I208" i="5"/>
  <c r="M208" i="5"/>
  <c r="Q208" i="5"/>
  <c r="D385" i="5"/>
  <c r="K397" i="5"/>
  <c r="O397" i="5"/>
  <c r="D402" i="5"/>
  <c r="F418" i="5"/>
  <c r="J418" i="5"/>
  <c r="N418" i="5"/>
  <c r="R418" i="5"/>
  <c r="D426" i="5"/>
  <c r="I467" i="5"/>
  <c r="M467" i="5"/>
  <c r="Q467" i="5"/>
  <c r="L474" i="5"/>
  <c r="D56" i="5"/>
  <c r="D93" i="5"/>
  <c r="H99" i="5"/>
  <c r="D199" i="5"/>
  <c r="D234" i="5"/>
  <c r="D251" i="5"/>
  <c r="L257" i="5"/>
  <c r="D307" i="5"/>
  <c r="D311" i="5"/>
  <c r="L313" i="5"/>
  <c r="D339" i="5"/>
  <c r="H341" i="5"/>
  <c r="K362" i="5"/>
  <c r="O376" i="5"/>
  <c r="O418" i="5"/>
  <c r="I460" i="5"/>
  <c r="M460" i="5"/>
  <c r="Q460" i="5"/>
  <c r="D46" i="5"/>
  <c r="R51" i="5"/>
  <c r="E107" i="5"/>
  <c r="Q107" i="5"/>
  <c r="D174" i="5"/>
  <c r="D206" i="5"/>
  <c r="D226" i="5"/>
  <c r="D230" i="5"/>
  <c r="L229" i="5"/>
  <c r="D244" i="5"/>
  <c r="D248" i="5"/>
  <c r="D276" i="5"/>
  <c r="Q271" i="5"/>
  <c r="D279" i="5"/>
  <c r="D281" i="5"/>
  <c r="D328" i="5"/>
  <c r="D332" i="5"/>
  <c r="D358" i="5"/>
  <c r="D360" i="5"/>
  <c r="D482" i="5"/>
  <c r="E51" i="5"/>
  <c r="J51" i="5"/>
  <c r="I107" i="5"/>
  <c r="M107" i="5"/>
  <c r="G123" i="5"/>
  <c r="D40" i="5"/>
  <c r="I91" i="5"/>
  <c r="M91" i="5"/>
  <c r="Q91" i="5"/>
  <c r="D118" i="5"/>
  <c r="D120" i="5"/>
  <c r="D132" i="5"/>
  <c r="D164" i="5"/>
  <c r="D181" i="5"/>
  <c r="D185" i="5"/>
  <c r="H187" i="5"/>
  <c r="L187" i="5"/>
  <c r="D195" i="5"/>
  <c r="D197" i="5"/>
  <c r="P201" i="5"/>
  <c r="D325" i="5"/>
  <c r="D353" i="5"/>
  <c r="O362" i="5"/>
  <c r="I411" i="5"/>
  <c r="M411" i="5"/>
  <c r="Q411" i="5"/>
  <c r="D440" i="5"/>
  <c r="L446" i="5"/>
  <c r="I453" i="5"/>
  <c r="M453" i="5"/>
  <c r="Q453" i="5"/>
  <c r="H467" i="5"/>
  <c r="P467" i="5"/>
  <c r="D479" i="5"/>
  <c r="D510" i="5"/>
  <c r="I51" i="5"/>
  <c r="N51" i="5"/>
  <c r="G27" i="5"/>
  <c r="H35" i="5"/>
  <c r="P35" i="5"/>
  <c r="D69" i="5"/>
  <c r="I67" i="5"/>
  <c r="M67" i="5"/>
  <c r="Q67" i="5"/>
  <c r="G91" i="5"/>
  <c r="K91" i="5"/>
  <c r="O91" i="5"/>
  <c r="H91" i="5"/>
  <c r="L91" i="5"/>
  <c r="P91" i="5"/>
  <c r="L99" i="5"/>
  <c r="P99" i="5"/>
  <c r="D106" i="5"/>
  <c r="F115" i="5"/>
  <c r="J115" i="5"/>
  <c r="N115" i="5"/>
  <c r="R115" i="5"/>
  <c r="D125" i="5"/>
  <c r="H131" i="5"/>
  <c r="L131" i="5"/>
  <c r="P131" i="5"/>
  <c r="D143" i="5"/>
  <c r="D150" i="5"/>
  <c r="H152" i="5"/>
  <c r="D160" i="5"/>
  <c r="I159" i="5"/>
  <c r="M159" i="5"/>
  <c r="H180" i="5"/>
  <c r="D265" i="5"/>
  <c r="D314" i="5"/>
  <c r="D346" i="5"/>
  <c r="H495" i="5"/>
  <c r="L495" i="5"/>
  <c r="D507" i="5"/>
  <c r="I523" i="5"/>
  <c r="M523" i="5"/>
  <c r="Q523" i="5"/>
  <c r="J11" i="5"/>
  <c r="N11" i="5"/>
  <c r="N19" i="5" s="1"/>
  <c r="R11" i="5"/>
  <c r="R19" i="5" s="1"/>
  <c r="I43" i="5"/>
  <c r="D61" i="5"/>
  <c r="D63" i="5"/>
  <c r="D72" i="5"/>
  <c r="D82" i="5"/>
  <c r="D100" i="5"/>
  <c r="H123" i="5"/>
  <c r="L123" i="5"/>
  <c r="P123" i="5"/>
  <c r="D146" i="5"/>
  <c r="L145" i="5"/>
  <c r="I397" i="5"/>
  <c r="M397" i="5"/>
  <c r="Q397" i="5"/>
  <c r="D413" i="5"/>
  <c r="D29" i="5"/>
  <c r="L27" i="5"/>
  <c r="P27" i="5"/>
  <c r="D34" i="5"/>
  <c r="K27" i="5"/>
  <c r="O27" i="5"/>
  <c r="L35" i="5"/>
  <c r="D42" i="5"/>
  <c r="D68" i="5"/>
  <c r="D76" i="5"/>
  <c r="I75" i="5"/>
  <c r="Q75" i="5"/>
  <c r="G75" i="5"/>
  <c r="K75" i="5"/>
  <c r="O75" i="5"/>
  <c r="G83" i="5"/>
  <c r="D87" i="5"/>
  <c r="I83" i="5"/>
  <c r="M83" i="5"/>
  <c r="Q83" i="5"/>
  <c r="D112" i="5"/>
  <c r="P145" i="5"/>
  <c r="I355" i="5"/>
  <c r="M355" i="5"/>
  <c r="Q355" i="5"/>
  <c r="O404" i="5"/>
  <c r="D454" i="5"/>
  <c r="M51" i="5"/>
  <c r="Q51" i="5"/>
  <c r="D85" i="5"/>
  <c r="I131" i="5"/>
  <c r="M131" i="5"/>
  <c r="Q131" i="5"/>
  <c r="D20" i="5"/>
  <c r="J19" i="5"/>
  <c r="D24" i="5"/>
  <c r="D38" i="5"/>
  <c r="D52" i="5"/>
  <c r="I123" i="5"/>
  <c r="M123" i="5"/>
  <c r="Q123" i="5"/>
  <c r="D139" i="5"/>
  <c r="D153" i="5"/>
  <c r="I152" i="5"/>
  <c r="M152" i="5"/>
  <c r="Q152" i="5"/>
  <c r="H159" i="5"/>
  <c r="L159" i="5"/>
  <c r="P159" i="5"/>
  <c r="D167" i="5"/>
  <c r="D192" i="5"/>
  <c r="D202" i="5"/>
  <c r="L201" i="5"/>
  <c r="D216" i="5"/>
  <c r="D220" i="5"/>
  <c r="D241" i="5"/>
  <c r="H285" i="5"/>
  <c r="L285" i="5"/>
  <c r="P285" i="5"/>
  <c r="D297" i="5"/>
  <c r="D304" i="5"/>
  <c r="D309" i="5"/>
  <c r="D318" i="5"/>
  <c r="D342" i="5"/>
  <c r="D378" i="5"/>
  <c r="G411" i="5"/>
  <c r="K411" i="5"/>
  <c r="O411" i="5"/>
  <c r="H411" i="5"/>
  <c r="L411" i="5"/>
  <c r="P411" i="5"/>
  <c r="D430" i="5"/>
  <c r="I432" i="5"/>
  <c r="M432" i="5"/>
  <c r="Q432" i="5"/>
  <c r="I439" i="5"/>
  <c r="M439" i="5"/>
  <c r="Q439" i="5"/>
  <c r="H453" i="5"/>
  <c r="D465" i="5"/>
  <c r="D489" i="5"/>
  <c r="I488" i="5"/>
  <c r="M488" i="5"/>
  <c r="Q488" i="5"/>
  <c r="D500" i="5"/>
  <c r="I516" i="5"/>
  <c r="M516" i="5"/>
  <c r="Q516" i="5"/>
  <c r="D524" i="5"/>
  <c r="D538" i="5"/>
  <c r="D542" i="5"/>
  <c r="D178" i="5"/>
  <c r="D188" i="5"/>
  <c r="D213" i="5"/>
  <c r="D255" i="5"/>
  <c r="H264" i="5"/>
  <c r="D293" i="5"/>
  <c r="D295" i="5"/>
  <c r="I299" i="5"/>
  <c r="M299" i="5"/>
  <c r="Q299" i="5"/>
  <c r="I313" i="5"/>
  <c r="M313" i="5"/>
  <c r="Q313" i="5"/>
  <c r="D364" i="5"/>
  <c r="K383" i="5"/>
  <c r="O383" i="5"/>
  <c r="I383" i="5"/>
  <c r="M383" i="5"/>
  <c r="Q383" i="5"/>
  <c r="D388" i="5"/>
  <c r="D399" i="5"/>
  <c r="D406" i="5"/>
  <c r="K404" i="5"/>
  <c r="K418" i="5"/>
  <c r="I425" i="5"/>
  <c r="M425" i="5"/>
  <c r="Q425" i="5"/>
  <c r="H439" i="5"/>
  <c r="P439" i="5"/>
  <c r="D451" i="5"/>
  <c r="D486" i="5"/>
  <c r="H488" i="5"/>
  <c r="L488" i="5"/>
  <c r="P488" i="5"/>
  <c r="D496" i="5"/>
  <c r="I495" i="5"/>
  <c r="M495" i="5"/>
  <c r="Q495" i="5"/>
  <c r="L502" i="5"/>
  <c r="D514" i="5"/>
  <c r="H516" i="5"/>
  <c r="D528" i="5"/>
  <c r="D535" i="5"/>
  <c r="I537" i="5"/>
  <c r="M537" i="5"/>
  <c r="Q537" i="5"/>
  <c r="Q159" i="5"/>
  <c r="P173" i="5"/>
  <c r="I187" i="5"/>
  <c r="M187" i="5"/>
  <c r="Q187" i="5"/>
  <c r="P194" i="5"/>
  <c r="D209" i="5"/>
  <c r="D227" i="5"/>
  <c r="P229" i="5"/>
  <c r="D237" i="5"/>
  <c r="I236" i="5"/>
  <c r="M236" i="5"/>
  <c r="Q236" i="5"/>
  <c r="H250" i="5"/>
  <c r="L250" i="5"/>
  <c r="P250" i="5"/>
  <c r="D254" i="5"/>
  <c r="D258" i="5"/>
  <c r="D262" i="5"/>
  <c r="D269" i="5"/>
  <c r="D272" i="5"/>
  <c r="I271" i="5"/>
  <c r="D290" i="5"/>
  <c r="H306" i="5"/>
  <c r="L306" i="5"/>
  <c r="P306" i="5"/>
  <c r="H313" i="5"/>
  <c r="P313" i="5"/>
  <c r="D321" i="5"/>
  <c r="D324" i="5"/>
  <c r="H320" i="5"/>
  <c r="H327" i="5"/>
  <c r="L327" i="5"/>
  <c r="P327" i="5"/>
  <c r="F327" i="5"/>
  <c r="J327" i="5"/>
  <c r="N327" i="5"/>
  <c r="R327" i="5"/>
  <c r="D335" i="5"/>
  <c r="D338" i="5"/>
  <c r="P334" i="5"/>
  <c r="L341" i="5"/>
  <c r="D349" i="5"/>
  <c r="D351" i="5"/>
  <c r="D352" i="5"/>
  <c r="H348" i="5"/>
  <c r="K369" i="5"/>
  <c r="O369" i="5"/>
  <c r="I369" i="5"/>
  <c r="M369" i="5"/>
  <c r="Q369" i="5"/>
  <c r="D374" i="5"/>
  <c r="K376" i="5"/>
  <c r="D392" i="5"/>
  <c r="O390" i="5"/>
  <c r="F404" i="5"/>
  <c r="J404" i="5"/>
  <c r="N404" i="5"/>
  <c r="R404" i="5"/>
  <c r="D408" i="5"/>
  <c r="D422" i="5"/>
  <c r="D437" i="5"/>
  <c r="D458" i="5"/>
  <c r="D493" i="5"/>
  <c r="D503" i="5"/>
  <c r="D517" i="5"/>
  <c r="D521" i="5"/>
  <c r="G67" i="5"/>
  <c r="K67" i="5"/>
  <c r="O67" i="5"/>
  <c r="K99" i="5"/>
  <c r="O99" i="5"/>
  <c r="I11" i="5"/>
  <c r="M11" i="5"/>
  <c r="D23" i="5"/>
  <c r="D28" i="5"/>
  <c r="D32" i="5"/>
  <c r="D37" i="5"/>
  <c r="I35" i="5"/>
  <c r="M35" i="5"/>
  <c r="Q35" i="5"/>
  <c r="D45" i="5"/>
  <c r="J43" i="5"/>
  <c r="N43" i="5"/>
  <c r="R43" i="5"/>
  <c r="D50" i="5"/>
  <c r="D62" i="5"/>
  <c r="F67" i="5"/>
  <c r="J67" i="5"/>
  <c r="N67" i="5"/>
  <c r="R67" i="5"/>
  <c r="E75" i="5"/>
  <c r="D80" i="5"/>
  <c r="M75" i="5"/>
  <c r="D84" i="5"/>
  <c r="K83" i="5"/>
  <c r="O83" i="5"/>
  <c r="H83" i="5"/>
  <c r="L83" i="5"/>
  <c r="P83" i="5"/>
  <c r="D90" i="5"/>
  <c r="J99" i="5"/>
  <c r="N99" i="5"/>
  <c r="R99" i="5"/>
  <c r="D111" i="5"/>
  <c r="D114" i="5"/>
  <c r="G138" i="5"/>
  <c r="K138" i="5"/>
  <c r="O138" i="5"/>
  <c r="K166" i="5"/>
  <c r="O166" i="5"/>
  <c r="D26" i="5"/>
  <c r="F27" i="5"/>
  <c r="J27" i="5"/>
  <c r="N27" i="5"/>
  <c r="R27" i="5"/>
  <c r="D36" i="5"/>
  <c r="F35" i="5"/>
  <c r="J35" i="5"/>
  <c r="N35" i="5"/>
  <c r="R35" i="5"/>
  <c r="D44" i="5"/>
  <c r="G43" i="5"/>
  <c r="K43" i="5"/>
  <c r="O43" i="5"/>
  <c r="D48" i="5"/>
  <c r="D55" i="5"/>
  <c r="D60" i="5"/>
  <c r="H59" i="5"/>
  <c r="L59" i="5"/>
  <c r="P59" i="5"/>
  <c r="F59" i="5"/>
  <c r="J59" i="5"/>
  <c r="N59" i="5"/>
  <c r="R59" i="5"/>
  <c r="D66" i="5"/>
  <c r="D71" i="5"/>
  <c r="D78" i="5"/>
  <c r="F83" i="5"/>
  <c r="D92" i="5"/>
  <c r="F91" i="5"/>
  <c r="J91" i="5"/>
  <c r="N91" i="5"/>
  <c r="R91" i="5"/>
  <c r="I99" i="5"/>
  <c r="M99" i="5"/>
  <c r="Q99" i="5"/>
  <c r="D108" i="5"/>
  <c r="D136" i="5"/>
  <c r="P138" i="5"/>
  <c r="G145" i="5"/>
  <c r="K145" i="5"/>
  <c r="O145" i="5"/>
  <c r="P166" i="5"/>
  <c r="D21" i="5"/>
  <c r="D30" i="5"/>
  <c r="I27" i="5"/>
  <c r="M27" i="5"/>
  <c r="Q27" i="5"/>
  <c r="G35" i="5"/>
  <c r="K35" i="5"/>
  <c r="O35" i="5"/>
  <c r="H43" i="5"/>
  <c r="L43" i="5"/>
  <c r="P43" i="5"/>
  <c r="F51" i="5"/>
  <c r="D53" i="5"/>
  <c r="K51" i="5"/>
  <c r="O51" i="5"/>
  <c r="D54" i="5"/>
  <c r="D58" i="5"/>
  <c r="E59" i="5"/>
  <c r="I59" i="5"/>
  <c r="M59" i="5"/>
  <c r="Q59" i="5"/>
  <c r="D64" i="5"/>
  <c r="D70" i="5"/>
  <c r="D77" i="5"/>
  <c r="J75" i="5"/>
  <c r="N75" i="5"/>
  <c r="R75" i="5"/>
  <c r="H75" i="5"/>
  <c r="L75" i="5"/>
  <c r="P75" i="5"/>
  <c r="D88" i="5"/>
  <c r="J83" i="5"/>
  <c r="R83" i="5"/>
  <c r="D98" i="5"/>
  <c r="D116" i="5"/>
  <c r="G115" i="5"/>
  <c r="K115" i="5"/>
  <c r="O115" i="5"/>
  <c r="H115" i="5"/>
  <c r="L115" i="5"/>
  <c r="P115" i="5"/>
  <c r="D122" i="5"/>
  <c r="K123" i="5"/>
  <c r="O123" i="5"/>
  <c r="G107" i="5"/>
  <c r="K107" i="5"/>
  <c r="O107" i="5"/>
  <c r="H107" i="5"/>
  <c r="L107" i="5"/>
  <c r="P107" i="5"/>
  <c r="D134" i="5"/>
  <c r="K131" i="5"/>
  <c r="O131" i="5"/>
  <c r="I138" i="5"/>
  <c r="M138" i="5"/>
  <c r="Q138" i="5"/>
  <c r="D142" i="5"/>
  <c r="I145" i="5"/>
  <c r="M145" i="5"/>
  <c r="Q145" i="5"/>
  <c r="K152" i="5"/>
  <c r="O152" i="5"/>
  <c r="K159" i="5"/>
  <c r="O159" i="5"/>
  <c r="I166" i="5"/>
  <c r="M166" i="5"/>
  <c r="Q166" i="5"/>
  <c r="I173" i="5"/>
  <c r="M173" i="5"/>
  <c r="Q173" i="5"/>
  <c r="G180" i="5"/>
  <c r="K180" i="5"/>
  <c r="O180" i="5"/>
  <c r="L180" i="5"/>
  <c r="P180" i="5"/>
  <c r="P187" i="5"/>
  <c r="D191" i="5"/>
  <c r="F194" i="5"/>
  <c r="J194" i="5"/>
  <c r="N194" i="5"/>
  <c r="R194" i="5"/>
  <c r="F201" i="5"/>
  <c r="J201" i="5"/>
  <c r="N201" i="5"/>
  <c r="R201" i="5"/>
  <c r="I215" i="5"/>
  <c r="M215" i="5"/>
  <c r="Q215" i="5"/>
  <c r="D225" i="5"/>
  <c r="G222" i="5"/>
  <c r="K222" i="5"/>
  <c r="O222" i="5"/>
  <c r="F229" i="5"/>
  <c r="J229" i="5"/>
  <c r="N229" i="5"/>
  <c r="R229" i="5"/>
  <c r="I243" i="5"/>
  <c r="M243" i="5"/>
  <c r="Q243" i="5"/>
  <c r="D253" i="5"/>
  <c r="G250" i="5"/>
  <c r="K250" i="5"/>
  <c r="O250" i="5"/>
  <c r="K271" i="5"/>
  <c r="O271" i="5"/>
  <c r="G299" i="5"/>
  <c r="K299" i="5"/>
  <c r="O299" i="5"/>
  <c r="J446" i="5"/>
  <c r="N446" i="5"/>
  <c r="R446" i="5"/>
  <c r="J107" i="5"/>
  <c r="N107" i="5"/>
  <c r="R107" i="5"/>
  <c r="I115" i="5"/>
  <c r="M115" i="5"/>
  <c r="Q115" i="5"/>
  <c r="J123" i="5"/>
  <c r="N123" i="5"/>
  <c r="R123" i="5"/>
  <c r="F131" i="5"/>
  <c r="J131" i="5"/>
  <c r="N131" i="5"/>
  <c r="R131" i="5"/>
  <c r="H138" i="5"/>
  <c r="L138" i="5"/>
  <c r="J152" i="5"/>
  <c r="N152" i="5"/>
  <c r="R152" i="5"/>
  <c r="J159" i="5"/>
  <c r="N159" i="5"/>
  <c r="R159" i="5"/>
  <c r="H166" i="5"/>
  <c r="L166" i="5"/>
  <c r="J180" i="5"/>
  <c r="N180" i="5"/>
  <c r="R180" i="5"/>
  <c r="G187" i="5"/>
  <c r="K187" i="5"/>
  <c r="O187" i="5"/>
  <c r="I194" i="5"/>
  <c r="M194" i="5"/>
  <c r="Q194" i="5"/>
  <c r="I201" i="5"/>
  <c r="M201" i="5"/>
  <c r="Q201" i="5"/>
  <c r="D211" i="5"/>
  <c r="G208" i="5"/>
  <c r="K208" i="5"/>
  <c r="O208" i="5"/>
  <c r="L208" i="5"/>
  <c r="P208" i="5"/>
  <c r="H215" i="5"/>
  <c r="L215" i="5"/>
  <c r="P215" i="5"/>
  <c r="D219" i="5"/>
  <c r="F222" i="5"/>
  <c r="J222" i="5"/>
  <c r="N222" i="5"/>
  <c r="R222" i="5"/>
  <c r="I229" i="5"/>
  <c r="M229" i="5"/>
  <c r="Q229" i="5"/>
  <c r="D239" i="5"/>
  <c r="G236" i="5"/>
  <c r="K236" i="5"/>
  <c r="O236" i="5"/>
  <c r="L236" i="5"/>
  <c r="P236" i="5"/>
  <c r="H243" i="5"/>
  <c r="L243" i="5"/>
  <c r="P243" i="5"/>
  <c r="H257" i="5"/>
  <c r="P257" i="5"/>
  <c r="D261" i="5"/>
  <c r="H278" i="5"/>
  <c r="P278" i="5"/>
  <c r="D371" i="5"/>
  <c r="G173" i="5"/>
  <c r="K173" i="5"/>
  <c r="O173" i="5"/>
  <c r="I180" i="5"/>
  <c r="M180" i="5"/>
  <c r="Q180" i="5"/>
  <c r="J187" i="5"/>
  <c r="N187" i="5"/>
  <c r="R187" i="5"/>
  <c r="H194" i="5"/>
  <c r="L194" i="5"/>
  <c r="D198" i="5"/>
  <c r="F208" i="5"/>
  <c r="J208" i="5"/>
  <c r="N208" i="5"/>
  <c r="R208" i="5"/>
  <c r="D218" i="5"/>
  <c r="G215" i="5"/>
  <c r="K215" i="5"/>
  <c r="O215" i="5"/>
  <c r="I222" i="5"/>
  <c r="M222" i="5"/>
  <c r="Q222" i="5"/>
  <c r="H229" i="5"/>
  <c r="D233" i="5"/>
  <c r="F236" i="5"/>
  <c r="J236" i="5"/>
  <c r="N236" i="5"/>
  <c r="R236" i="5"/>
  <c r="D246" i="5"/>
  <c r="G243" i="5"/>
  <c r="K243" i="5"/>
  <c r="O243" i="5"/>
  <c r="I250" i="5"/>
  <c r="M250" i="5"/>
  <c r="Q250" i="5"/>
  <c r="G257" i="5"/>
  <c r="K257" i="5"/>
  <c r="O257" i="5"/>
  <c r="I264" i="5"/>
  <c r="D273" i="5"/>
  <c r="M271" i="5"/>
  <c r="D283" i="5"/>
  <c r="D286" i="5"/>
  <c r="D289" i="5"/>
  <c r="L292" i="5"/>
  <c r="P292" i="5"/>
  <c r="F292" i="5"/>
  <c r="J292" i="5"/>
  <c r="N292" i="5"/>
  <c r="R292" i="5"/>
  <c r="D300" i="5"/>
  <c r="D303" i="5"/>
  <c r="L334" i="5"/>
  <c r="D357" i="5"/>
  <c r="K390" i="5"/>
  <c r="J138" i="5"/>
  <c r="N138" i="5"/>
  <c r="R138" i="5"/>
  <c r="J145" i="5"/>
  <c r="N145" i="5"/>
  <c r="R145" i="5"/>
  <c r="L152" i="5"/>
  <c r="P152" i="5"/>
  <c r="J166" i="5"/>
  <c r="N166" i="5"/>
  <c r="R166" i="5"/>
  <c r="F173" i="5"/>
  <c r="J173" i="5"/>
  <c r="N173" i="5"/>
  <c r="R173" i="5"/>
  <c r="G194" i="5"/>
  <c r="K194" i="5"/>
  <c r="O194" i="5"/>
  <c r="G201" i="5"/>
  <c r="K201" i="5"/>
  <c r="O201" i="5"/>
  <c r="F215" i="5"/>
  <c r="J215" i="5"/>
  <c r="N215" i="5"/>
  <c r="R215" i="5"/>
  <c r="G229" i="5"/>
  <c r="K229" i="5"/>
  <c r="O229" i="5"/>
  <c r="F243" i="5"/>
  <c r="J243" i="5"/>
  <c r="N243" i="5"/>
  <c r="R243" i="5"/>
  <c r="F257" i="5"/>
  <c r="J257" i="5"/>
  <c r="N257" i="5"/>
  <c r="R257" i="5"/>
  <c r="F250" i="5"/>
  <c r="J250" i="5"/>
  <c r="N250" i="5"/>
  <c r="R250" i="5"/>
  <c r="I257" i="5"/>
  <c r="M257" i="5"/>
  <c r="Q257" i="5"/>
  <c r="D267" i="5"/>
  <c r="G264" i="5"/>
  <c r="K264" i="5"/>
  <c r="O264" i="5"/>
  <c r="L264" i="5"/>
  <c r="P264" i="5"/>
  <c r="J271" i="5"/>
  <c r="N271" i="5"/>
  <c r="R271" i="5"/>
  <c r="I278" i="5"/>
  <c r="M278" i="5"/>
  <c r="Q278" i="5"/>
  <c r="I292" i="5"/>
  <c r="M292" i="5"/>
  <c r="Q292" i="5"/>
  <c r="D302" i="5"/>
  <c r="I306" i="5"/>
  <c r="M306" i="5"/>
  <c r="Q306" i="5"/>
  <c r="G306" i="5"/>
  <c r="K306" i="5"/>
  <c r="O306" i="5"/>
  <c r="D323" i="5"/>
  <c r="D331" i="5"/>
  <c r="I341" i="5"/>
  <c r="M341" i="5"/>
  <c r="Q341" i="5"/>
  <c r="K355" i="5"/>
  <c r="H355" i="5"/>
  <c r="L355" i="5"/>
  <c r="P355" i="5"/>
  <c r="J362" i="5"/>
  <c r="N362" i="5"/>
  <c r="R362" i="5"/>
  <c r="G369" i="5"/>
  <c r="H369" i="5"/>
  <c r="L369" i="5"/>
  <c r="P369" i="5"/>
  <c r="J376" i="5"/>
  <c r="N376" i="5"/>
  <c r="R376" i="5"/>
  <c r="G383" i="5"/>
  <c r="H383" i="5"/>
  <c r="L383" i="5"/>
  <c r="P383" i="5"/>
  <c r="F390" i="5"/>
  <c r="J390" i="5"/>
  <c r="N390" i="5"/>
  <c r="R390" i="5"/>
  <c r="D394" i="5"/>
  <c r="G397" i="5"/>
  <c r="H397" i="5"/>
  <c r="L397" i="5"/>
  <c r="P397" i="5"/>
  <c r="D433" i="5"/>
  <c r="D444" i="5"/>
  <c r="D475" i="5"/>
  <c r="D317" i="5"/>
  <c r="I320" i="5"/>
  <c r="M320" i="5"/>
  <c r="Q320" i="5"/>
  <c r="D330" i="5"/>
  <c r="I334" i="5"/>
  <c r="M334" i="5"/>
  <c r="Q334" i="5"/>
  <c r="G334" i="5"/>
  <c r="K334" i="5"/>
  <c r="O334" i="5"/>
  <c r="I348" i="5"/>
  <c r="M348" i="5"/>
  <c r="Q348" i="5"/>
  <c r="I362" i="5"/>
  <c r="M362" i="5"/>
  <c r="Q362" i="5"/>
  <c r="D367" i="5"/>
  <c r="I376" i="5"/>
  <c r="M376" i="5"/>
  <c r="Q376" i="5"/>
  <c r="D381" i="5"/>
  <c r="I390" i="5"/>
  <c r="M390" i="5"/>
  <c r="Q390" i="5"/>
  <c r="D395" i="5"/>
  <c r="J474" i="5"/>
  <c r="N474" i="5"/>
  <c r="R474" i="5"/>
  <c r="M264" i="5"/>
  <c r="Q264" i="5"/>
  <c r="H271" i="5"/>
  <c r="L271" i="5"/>
  <c r="P271" i="5"/>
  <c r="K278" i="5"/>
  <c r="O278" i="5"/>
  <c r="D296" i="5"/>
  <c r="H292" i="5"/>
  <c r="H299" i="5"/>
  <c r="L299" i="5"/>
  <c r="P299" i="5"/>
  <c r="F299" i="5"/>
  <c r="J299" i="5"/>
  <c r="N299" i="5"/>
  <c r="R299" i="5"/>
  <c r="D310" i="5"/>
  <c r="L320" i="5"/>
  <c r="P320" i="5"/>
  <c r="F320" i="5"/>
  <c r="J320" i="5"/>
  <c r="N320" i="5"/>
  <c r="R320" i="5"/>
  <c r="I327" i="5"/>
  <c r="M327" i="5"/>
  <c r="Q327" i="5"/>
  <c r="G327" i="5"/>
  <c r="K327" i="5"/>
  <c r="O327" i="5"/>
  <c r="H334" i="5"/>
  <c r="D345" i="5"/>
  <c r="P341" i="5"/>
  <c r="L348" i="5"/>
  <c r="P348" i="5"/>
  <c r="F348" i="5"/>
  <c r="J348" i="5"/>
  <c r="N348" i="5"/>
  <c r="R348" i="5"/>
  <c r="J355" i="5"/>
  <c r="N355" i="5"/>
  <c r="R355" i="5"/>
  <c r="G362" i="5"/>
  <c r="H362" i="5"/>
  <c r="L362" i="5"/>
  <c r="P362" i="5"/>
  <c r="F369" i="5"/>
  <c r="J369" i="5"/>
  <c r="N369" i="5"/>
  <c r="R369" i="5"/>
  <c r="G376" i="5"/>
  <c r="H376" i="5"/>
  <c r="L376" i="5"/>
  <c r="P376" i="5"/>
  <c r="J383" i="5"/>
  <c r="N383" i="5"/>
  <c r="R383" i="5"/>
  <c r="G390" i="5"/>
  <c r="H390" i="5"/>
  <c r="L390" i="5"/>
  <c r="P390" i="5"/>
  <c r="F397" i="5"/>
  <c r="J397" i="5"/>
  <c r="N397" i="5"/>
  <c r="D420" i="5"/>
  <c r="D447" i="5"/>
  <c r="D461" i="5"/>
  <c r="D472" i="5"/>
  <c r="R397" i="5"/>
  <c r="D401" i="5"/>
  <c r="G404" i="5"/>
  <c r="H404" i="5"/>
  <c r="L404" i="5"/>
  <c r="P404" i="5"/>
  <c r="F411" i="5"/>
  <c r="J411" i="5"/>
  <c r="N411" i="5"/>
  <c r="R411" i="5"/>
  <c r="D415" i="5"/>
  <c r="G418" i="5"/>
  <c r="H418" i="5"/>
  <c r="L418" i="5"/>
  <c r="P418" i="5"/>
  <c r="J425" i="5"/>
  <c r="N425" i="5"/>
  <c r="R425" i="5"/>
  <c r="K432" i="5"/>
  <c r="O432" i="5"/>
  <c r="J439" i="5"/>
  <c r="N439" i="5"/>
  <c r="R439" i="5"/>
  <c r="H446" i="5"/>
  <c r="P446" i="5"/>
  <c r="J453" i="5"/>
  <c r="N453" i="5"/>
  <c r="R453" i="5"/>
  <c r="K460" i="5"/>
  <c r="O460" i="5"/>
  <c r="J467" i="5"/>
  <c r="N467" i="5"/>
  <c r="R467" i="5"/>
  <c r="H474" i="5"/>
  <c r="P474" i="5"/>
  <c r="F481" i="5"/>
  <c r="J481" i="5"/>
  <c r="N481" i="5"/>
  <c r="R481" i="5"/>
  <c r="K488" i="5"/>
  <c r="O488" i="5"/>
  <c r="D498" i="5"/>
  <c r="K495" i="5"/>
  <c r="O495" i="5"/>
  <c r="I502" i="5"/>
  <c r="M502" i="5"/>
  <c r="Q502" i="5"/>
  <c r="F509" i="5"/>
  <c r="J509" i="5"/>
  <c r="N509" i="5"/>
  <c r="R509" i="5"/>
  <c r="G516" i="5"/>
  <c r="K516" i="5"/>
  <c r="O516" i="5"/>
  <c r="D526" i="5"/>
  <c r="G523" i="5"/>
  <c r="K523" i="5"/>
  <c r="O523" i="5"/>
  <c r="F530" i="5"/>
  <c r="J530" i="5"/>
  <c r="N530" i="5"/>
  <c r="R530" i="5"/>
  <c r="K537" i="5"/>
  <c r="O537" i="5"/>
  <c r="H537" i="5"/>
  <c r="L537" i="5"/>
  <c r="P537" i="5"/>
  <c r="D416" i="5"/>
  <c r="F432" i="5"/>
  <c r="J432" i="5"/>
  <c r="N432" i="5"/>
  <c r="R432" i="5"/>
  <c r="K446" i="5"/>
  <c r="O446" i="5"/>
  <c r="J460" i="5"/>
  <c r="N460" i="5"/>
  <c r="R460" i="5"/>
  <c r="K474" i="5"/>
  <c r="O474" i="5"/>
  <c r="I481" i="5"/>
  <c r="M481" i="5"/>
  <c r="Q481" i="5"/>
  <c r="F488" i="5"/>
  <c r="J488" i="5"/>
  <c r="N488" i="5"/>
  <c r="R488" i="5"/>
  <c r="F495" i="5"/>
  <c r="J495" i="5"/>
  <c r="N495" i="5"/>
  <c r="R495" i="5"/>
  <c r="H502" i="5"/>
  <c r="P502" i="5"/>
  <c r="D506" i="5"/>
  <c r="I509" i="5"/>
  <c r="M509" i="5"/>
  <c r="Q509" i="5"/>
  <c r="F516" i="5"/>
  <c r="J516" i="5"/>
  <c r="N516" i="5"/>
  <c r="R516" i="5"/>
  <c r="F523" i="5"/>
  <c r="J523" i="5"/>
  <c r="N523" i="5"/>
  <c r="R523" i="5"/>
  <c r="I530" i="5"/>
  <c r="M530" i="5"/>
  <c r="Q530" i="5"/>
  <c r="J537" i="5"/>
  <c r="N537" i="5"/>
  <c r="R537" i="5"/>
  <c r="G502" i="5"/>
  <c r="K502" i="5"/>
  <c r="O502" i="5"/>
  <c r="I404" i="5"/>
  <c r="M404" i="5"/>
  <c r="Q404" i="5"/>
  <c r="D409" i="5"/>
  <c r="I418" i="5"/>
  <c r="M418" i="5"/>
  <c r="Q418" i="5"/>
  <c r="D423" i="5"/>
  <c r="G425" i="5"/>
  <c r="K425" i="5"/>
  <c r="O425" i="5"/>
  <c r="H425" i="5"/>
  <c r="L425" i="5"/>
  <c r="P425" i="5"/>
  <c r="H432" i="5"/>
  <c r="L432" i="5"/>
  <c r="P432" i="5"/>
  <c r="G439" i="5"/>
  <c r="K439" i="5"/>
  <c r="O439" i="5"/>
  <c r="L439" i="5"/>
  <c r="I446" i="5"/>
  <c r="M446" i="5"/>
  <c r="Q446" i="5"/>
  <c r="K453" i="5"/>
  <c r="O453" i="5"/>
  <c r="L453" i="5"/>
  <c r="P453" i="5"/>
  <c r="H460" i="5"/>
  <c r="L460" i="5"/>
  <c r="P460" i="5"/>
  <c r="K467" i="5"/>
  <c r="O467" i="5"/>
  <c r="L467" i="5"/>
  <c r="I474" i="5"/>
  <c r="M474" i="5"/>
  <c r="Q474" i="5"/>
  <c r="D484" i="5"/>
  <c r="G481" i="5"/>
  <c r="K481" i="5"/>
  <c r="O481" i="5"/>
  <c r="L481" i="5"/>
  <c r="P481" i="5"/>
  <c r="F502" i="5"/>
  <c r="J502" i="5"/>
  <c r="N502" i="5"/>
  <c r="R502" i="5"/>
  <c r="D512" i="5"/>
  <c r="G509" i="5"/>
  <c r="K509" i="5"/>
  <c r="O509" i="5"/>
  <c r="H509" i="5"/>
  <c r="L509" i="5"/>
  <c r="P509" i="5"/>
  <c r="L516" i="5"/>
  <c r="P516" i="5"/>
  <c r="G530" i="5"/>
  <c r="K530" i="5"/>
  <c r="O530" i="5"/>
  <c r="H11" i="5"/>
  <c r="L11" i="5"/>
  <c r="P11" i="5"/>
  <c r="G11" i="5"/>
  <c r="K11" i="5"/>
  <c r="O11" i="5"/>
  <c r="I19" i="5"/>
  <c r="M19" i="5"/>
  <c r="Q19" i="5"/>
  <c r="H19" i="5"/>
  <c r="L19" i="5"/>
  <c r="P19" i="5"/>
  <c r="K19" i="5"/>
  <c r="O19" i="5"/>
  <c r="D140" i="5"/>
  <c r="E138" i="5"/>
  <c r="D148" i="5"/>
  <c r="F145" i="5"/>
  <c r="G152" i="5"/>
  <c r="D156" i="5"/>
  <c r="D157" i="5"/>
  <c r="D168" i="5"/>
  <c r="E166" i="5"/>
  <c r="D196" i="5"/>
  <c r="E194" i="5"/>
  <c r="D224" i="5"/>
  <c r="E222" i="5"/>
  <c r="D252" i="5"/>
  <c r="E250" i="5"/>
  <c r="D308" i="5"/>
  <c r="E306" i="5"/>
  <c r="G537" i="5"/>
  <c r="D541" i="5"/>
  <c r="E11" i="5"/>
  <c r="F11" i="5"/>
  <c r="F19" i="5" s="1"/>
  <c r="G19" i="5"/>
  <c r="H27" i="5"/>
  <c r="E35" i="5"/>
  <c r="D39" i="5"/>
  <c r="F43" i="5"/>
  <c r="G51" i="5"/>
  <c r="E67" i="5"/>
  <c r="F75" i="5"/>
  <c r="D94" i="5"/>
  <c r="E91" i="5"/>
  <c r="D101" i="5"/>
  <c r="E99" i="5"/>
  <c r="D109" i="5"/>
  <c r="F107" i="5"/>
  <c r="G131" i="5"/>
  <c r="D135" i="5"/>
  <c r="D147" i="5"/>
  <c r="E145" i="5"/>
  <c r="D155" i="5"/>
  <c r="F152" i="5"/>
  <c r="G159" i="5"/>
  <c r="D163" i="5"/>
  <c r="D175" i="5"/>
  <c r="E173" i="5"/>
  <c r="D183" i="5"/>
  <c r="F180" i="5"/>
  <c r="D203" i="5"/>
  <c r="E201" i="5"/>
  <c r="D231" i="5"/>
  <c r="E229" i="5"/>
  <c r="D259" i="5"/>
  <c r="E257" i="5"/>
  <c r="D22" i="5"/>
  <c r="E27" i="5"/>
  <c r="D31" i="5"/>
  <c r="D96" i="5"/>
  <c r="F123" i="5"/>
  <c r="D127" i="5"/>
  <c r="D130" i="5"/>
  <c r="D149" i="5"/>
  <c r="D154" i="5"/>
  <c r="E152" i="5"/>
  <c r="D162" i="5"/>
  <c r="F159" i="5"/>
  <c r="G166" i="5"/>
  <c r="D170" i="5"/>
  <c r="D177" i="5"/>
  <c r="D182" i="5"/>
  <c r="E180" i="5"/>
  <c r="D184" i="5"/>
  <c r="D190" i="5"/>
  <c r="F187" i="5"/>
  <c r="D205" i="5"/>
  <c r="D210" i="5"/>
  <c r="E208" i="5"/>
  <c r="D212" i="5"/>
  <c r="D238" i="5"/>
  <c r="E236" i="5"/>
  <c r="D266" i="5"/>
  <c r="E264" i="5"/>
  <c r="D280" i="5"/>
  <c r="E278" i="5"/>
  <c r="D336" i="5"/>
  <c r="E334" i="5"/>
  <c r="D47" i="5"/>
  <c r="D102" i="5"/>
  <c r="F99" i="5"/>
  <c r="E19" i="5"/>
  <c r="E83" i="5"/>
  <c r="D95" i="5"/>
  <c r="G99" i="5"/>
  <c r="D103" i="5"/>
  <c r="D110" i="5"/>
  <c r="D117" i="5"/>
  <c r="D119" i="5"/>
  <c r="E115" i="5"/>
  <c r="D124" i="5"/>
  <c r="D126" i="5"/>
  <c r="E123" i="5"/>
  <c r="D128" i="5"/>
  <c r="D133" i="5"/>
  <c r="E131" i="5"/>
  <c r="D141" i="5"/>
  <c r="F138" i="5"/>
  <c r="D161" i="5"/>
  <c r="E159" i="5"/>
  <c r="D169" i="5"/>
  <c r="F166" i="5"/>
  <c r="D176" i="5"/>
  <c r="D189" i="5"/>
  <c r="E187" i="5"/>
  <c r="D204" i="5"/>
  <c r="D217" i="5"/>
  <c r="E215" i="5"/>
  <c r="D232" i="5"/>
  <c r="D240" i="5"/>
  <c r="D245" i="5"/>
  <c r="E243" i="5"/>
  <c r="D247" i="5"/>
  <c r="D260" i="5"/>
  <c r="F264" i="5"/>
  <c r="J264" i="5"/>
  <c r="N264" i="5"/>
  <c r="R264" i="5"/>
  <c r="D268" i="5"/>
  <c r="E271" i="5"/>
  <c r="G271" i="5"/>
  <c r="D275" i="5"/>
  <c r="F278" i="5"/>
  <c r="J278" i="5"/>
  <c r="N278" i="5"/>
  <c r="R278" i="5"/>
  <c r="D287" i="5"/>
  <c r="E285" i="5"/>
  <c r="G285" i="5"/>
  <c r="K285" i="5"/>
  <c r="O285" i="5"/>
  <c r="F306" i="5"/>
  <c r="J306" i="5"/>
  <c r="N306" i="5"/>
  <c r="R306" i="5"/>
  <c r="D315" i="5"/>
  <c r="E313" i="5"/>
  <c r="G313" i="5"/>
  <c r="K313" i="5"/>
  <c r="O313" i="5"/>
  <c r="F334" i="5"/>
  <c r="J334" i="5"/>
  <c r="N334" i="5"/>
  <c r="R334" i="5"/>
  <c r="D343" i="5"/>
  <c r="E341" i="5"/>
  <c r="G341" i="5"/>
  <c r="K341" i="5"/>
  <c r="O341" i="5"/>
  <c r="D372" i="5"/>
  <c r="E369" i="5"/>
  <c r="D386" i="5"/>
  <c r="E383" i="5"/>
  <c r="D400" i="5"/>
  <c r="E397" i="5"/>
  <c r="D414" i="5"/>
  <c r="E411" i="5"/>
  <c r="D441" i="5"/>
  <c r="E439" i="5"/>
  <c r="D274" i="5"/>
  <c r="F271" i="5"/>
  <c r="G278" i="5"/>
  <c r="D282" i="5"/>
  <c r="F285" i="5"/>
  <c r="J285" i="5"/>
  <c r="N285" i="5"/>
  <c r="R285" i="5"/>
  <c r="D294" i="5"/>
  <c r="E292" i="5"/>
  <c r="G292" i="5"/>
  <c r="K292" i="5"/>
  <c r="O292" i="5"/>
  <c r="F313" i="5"/>
  <c r="J313" i="5"/>
  <c r="N313" i="5"/>
  <c r="R313" i="5"/>
  <c r="D322" i="5"/>
  <c r="E320" i="5"/>
  <c r="G320" i="5"/>
  <c r="K320" i="5"/>
  <c r="O320" i="5"/>
  <c r="D337" i="5"/>
  <c r="F341" i="5"/>
  <c r="J341" i="5"/>
  <c r="N341" i="5"/>
  <c r="R341" i="5"/>
  <c r="D350" i="5"/>
  <c r="E348" i="5"/>
  <c r="G348" i="5"/>
  <c r="K348" i="5"/>
  <c r="O348" i="5"/>
  <c r="D288" i="5"/>
  <c r="D301" i="5"/>
  <c r="E299" i="5"/>
  <c r="D316" i="5"/>
  <c r="D329" i="5"/>
  <c r="E327" i="5"/>
  <c r="D344" i="5"/>
  <c r="D365" i="5"/>
  <c r="E362" i="5"/>
  <c r="D379" i="5"/>
  <c r="E376" i="5"/>
  <c r="D393" i="5"/>
  <c r="E390" i="5"/>
  <c r="D407" i="5"/>
  <c r="E404" i="5"/>
  <c r="D421" i="5"/>
  <c r="E418" i="5"/>
  <c r="D449" i="5"/>
  <c r="F446" i="5"/>
  <c r="D469" i="5"/>
  <c r="E467" i="5"/>
  <c r="D525" i="5"/>
  <c r="E523" i="5"/>
  <c r="D373" i="5"/>
  <c r="G453" i="5"/>
  <c r="D457" i="5"/>
  <c r="D477" i="5"/>
  <c r="F474" i="5"/>
  <c r="D356" i="5"/>
  <c r="F355" i="5"/>
  <c r="D359" i="5"/>
  <c r="D363" i="5"/>
  <c r="F362" i="5"/>
  <c r="D366" i="5"/>
  <c r="D370" i="5"/>
  <c r="D377" i="5"/>
  <c r="F376" i="5"/>
  <c r="D380" i="5"/>
  <c r="D384" i="5"/>
  <c r="F383" i="5"/>
  <c r="D387" i="5"/>
  <c r="D391" i="5"/>
  <c r="D398" i="5"/>
  <c r="D405" i="5"/>
  <c r="D412" i="5"/>
  <c r="D419" i="5"/>
  <c r="D497" i="5"/>
  <c r="E495" i="5"/>
  <c r="D428" i="5"/>
  <c r="F425" i="5"/>
  <c r="D435" i="5"/>
  <c r="G432" i="5"/>
  <c r="D436" i="5"/>
  <c r="D443" i="5"/>
  <c r="D448" i="5"/>
  <c r="E446" i="5"/>
  <c r="D456" i="5"/>
  <c r="F453" i="5"/>
  <c r="G460" i="5"/>
  <c r="D464" i="5"/>
  <c r="D476" i="5"/>
  <c r="E474" i="5"/>
  <c r="D491" i="5"/>
  <c r="G488" i="5"/>
  <c r="D492" i="5"/>
  <c r="D504" i="5"/>
  <c r="E502" i="5"/>
  <c r="D519" i="5"/>
  <c r="D527" i="5"/>
  <c r="D532" i="5"/>
  <c r="E530" i="5"/>
  <c r="D540" i="5"/>
  <c r="F537" i="5"/>
  <c r="D427" i="5"/>
  <c r="E425" i="5"/>
  <c r="D455" i="5"/>
  <c r="E453" i="5"/>
  <c r="D463" i="5"/>
  <c r="F460" i="5"/>
  <c r="G467" i="5"/>
  <c r="D471" i="5"/>
  <c r="D483" i="5"/>
  <c r="E481" i="5"/>
  <c r="D485" i="5"/>
  <c r="G495" i="5"/>
  <c r="D499" i="5"/>
  <c r="D511" i="5"/>
  <c r="E509" i="5"/>
  <c r="D534" i="5"/>
  <c r="D539" i="5"/>
  <c r="E537" i="5"/>
  <c r="D429" i="5"/>
  <c r="D434" i="5"/>
  <c r="E432" i="5"/>
  <c r="D442" i="5"/>
  <c r="F439" i="5"/>
  <c r="G446" i="5"/>
  <c r="D450" i="5"/>
  <c r="D462" i="5"/>
  <c r="E460" i="5"/>
  <c r="D470" i="5"/>
  <c r="F467" i="5"/>
  <c r="G474" i="5"/>
  <c r="D478" i="5"/>
  <c r="D490" i="5"/>
  <c r="E488" i="5"/>
  <c r="D505" i="5"/>
  <c r="D513" i="5"/>
  <c r="D518" i="5"/>
  <c r="E516" i="5"/>
  <c r="D520" i="5"/>
  <c r="D533" i="5"/>
  <c r="D11" i="5" l="1"/>
  <c r="D474" i="5"/>
  <c r="T474" i="5" s="1"/>
  <c r="D83" i="5"/>
  <c r="T83" i="5" s="1"/>
  <c r="D27" i="5"/>
  <c r="T27" i="5" s="1"/>
  <c r="D229" i="5"/>
  <c r="T229" i="5" s="1"/>
  <c r="D145" i="5"/>
  <c r="T145" i="5" s="1"/>
  <c r="D107" i="5"/>
  <c r="T107" i="5" s="1"/>
  <c r="D91" i="5"/>
  <c r="T91" i="5" s="1"/>
  <c r="D51" i="5"/>
  <c r="T51" i="5" s="1"/>
  <c r="D222" i="5"/>
  <c r="T222" i="5" s="1"/>
  <c r="D460" i="5"/>
  <c r="T460" i="5" s="1"/>
  <c r="D509" i="5"/>
  <c r="T509" i="5" s="1"/>
  <c r="D397" i="5"/>
  <c r="T397" i="5" s="1"/>
  <c r="D369" i="5"/>
  <c r="T369" i="5" s="1"/>
  <c r="D180" i="5"/>
  <c r="T180" i="5" s="1"/>
  <c r="D59" i="5"/>
  <c r="T59" i="5" s="1"/>
  <c r="D488" i="5"/>
  <c r="T488" i="5" s="1"/>
  <c r="D327" i="5"/>
  <c r="T327" i="5" s="1"/>
  <c r="D411" i="5"/>
  <c r="T411" i="5" s="1"/>
  <c r="D187" i="5"/>
  <c r="T187" i="5" s="1"/>
  <c r="D123" i="5"/>
  <c r="T123" i="5" s="1"/>
  <c r="D208" i="5"/>
  <c r="T208" i="5" s="1"/>
  <c r="D257" i="5"/>
  <c r="T257" i="5" s="1"/>
  <c r="D201" i="5"/>
  <c r="T201" i="5" s="1"/>
  <c r="D173" i="5"/>
  <c r="D75" i="5"/>
  <c r="T75" i="5" s="1"/>
  <c r="D250" i="5"/>
  <c r="T250" i="5" s="1"/>
  <c r="D194" i="5"/>
  <c r="T194" i="5" s="1"/>
  <c r="D516" i="5"/>
  <c r="D432" i="5"/>
  <c r="T432" i="5" s="1"/>
  <c r="D355" i="5"/>
  <c r="T355" i="5" s="1"/>
  <c r="D453" i="5"/>
  <c r="T453" i="5" s="1"/>
  <c r="D418" i="5"/>
  <c r="T418" i="5" s="1"/>
  <c r="D390" i="5"/>
  <c r="T390" i="5" s="1"/>
  <c r="D243" i="5"/>
  <c r="T243" i="5" s="1"/>
  <c r="D215" i="5"/>
  <c r="T215" i="5" s="1"/>
  <c r="D159" i="5"/>
  <c r="T159" i="5" s="1"/>
  <c r="D131" i="5"/>
  <c r="T131" i="5" s="1"/>
  <c r="D236" i="5"/>
  <c r="T236" i="5" s="1"/>
  <c r="D152" i="5"/>
  <c r="T152" i="5" s="1"/>
  <c r="D67" i="5"/>
  <c r="T67" i="5" s="1"/>
  <c r="D35" i="5"/>
  <c r="T35" i="5" s="1"/>
  <c r="D537" i="5"/>
  <c r="T537" i="5" s="1"/>
  <c r="D481" i="5"/>
  <c r="T481" i="5" s="1"/>
  <c r="D425" i="5"/>
  <c r="T425" i="5" s="1"/>
  <c r="D530" i="5"/>
  <c r="T530" i="5" s="1"/>
  <c r="D502" i="5"/>
  <c r="T502" i="5" s="1"/>
  <c r="D523" i="5"/>
  <c r="T523" i="5" s="1"/>
  <c r="D404" i="5"/>
  <c r="T404" i="5" s="1"/>
  <c r="D299" i="5"/>
  <c r="T299" i="5" s="1"/>
  <c r="D115" i="5"/>
  <c r="T115" i="5" s="1"/>
  <c r="D43" i="5"/>
  <c r="T43" i="5" s="1"/>
  <c r="D19" i="5"/>
  <c r="T11" i="5"/>
  <c r="T516" i="5"/>
  <c r="D292" i="5"/>
  <c r="T292" i="5" s="1"/>
  <c r="D383" i="5"/>
  <c r="T383" i="5" s="1"/>
  <c r="D313" i="5"/>
  <c r="T313" i="5" s="1"/>
  <c r="D467" i="5"/>
  <c r="T467" i="5" s="1"/>
  <c r="D362" i="5"/>
  <c r="T362" i="5" s="1"/>
  <c r="D348" i="5"/>
  <c r="T348" i="5" s="1"/>
  <c r="D285" i="5"/>
  <c r="T285" i="5" s="1"/>
  <c r="D271" i="5"/>
  <c r="T271" i="5" s="1"/>
  <c r="D278" i="5"/>
  <c r="T278" i="5" s="1"/>
  <c r="T173" i="5"/>
  <c r="D99" i="5"/>
  <c r="T99" i="5" s="1"/>
  <c r="D446" i="5"/>
  <c r="T446" i="5" s="1"/>
  <c r="D495" i="5"/>
  <c r="T495" i="5" s="1"/>
  <c r="D439" i="5"/>
  <c r="T439" i="5" s="1"/>
  <c r="D138" i="5"/>
  <c r="T138" i="5" s="1"/>
  <c r="D376" i="5"/>
  <c r="T376" i="5" s="1"/>
  <c r="D320" i="5"/>
  <c r="T320" i="5" s="1"/>
  <c r="D341" i="5"/>
  <c r="T341" i="5" s="1"/>
  <c r="D334" i="5"/>
  <c r="T334" i="5" s="1"/>
  <c r="D264" i="5"/>
  <c r="T264" i="5" s="1"/>
  <c r="D306" i="5"/>
  <c r="T306" i="5" s="1"/>
  <c r="D166" i="5"/>
  <c r="T166" i="5" s="1"/>
  <c r="T19" i="5" l="1"/>
  <c r="D8" i="3" l="1"/>
  <c r="F7" i="3"/>
  <c r="I7" i="3"/>
  <c r="H7" i="3"/>
  <c r="G7" i="3"/>
  <c r="E7" i="3"/>
  <c r="F115" i="3" l="1"/>
  <c r="G115" i="3"/>
  <c r="H115" i="3"/>
  <c r="I115" i="3"/>
  <c r="J115" i="3"/>
  <c r="K115" i="3"/>
  <c r="L115" i="3"/>
  <c r="M115" i="3"/>
  <c r="N115" i="3"/>
  <c r="O115" i="3"/>
  <c r="P115" i="3"/>
  <c r="Q115" i="3"/>
  <c r="R115" i="3"/>
  <c r="E115" i="3"/>
  <c r="D385" i="3"/>
  <c r="D384" i="3"/>
  <c r="D383" i="3"/>
  <c r="D382" i="3"/>
  <c r="D381" i="3"/>
  <c r="D380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8" i="3"/>
  <c r="D377" i="3"/>
  <c r="D376" i="3"/>
  <c r="D375" i="3"/>
  <c r="D374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2" i="3"/>
  <c r="D371" i="3"/>
  <c r="D370" i="3"/>
  <c r="D369" i="3"/>
  <c r="D368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6" i="3"/>
  <c r="D365" i="3"/>
  <c r="D364" i="3"/>
  <c r="D363" i="3"/>
  <c r="D362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0" i="3"/>
  <c r="D359" i="3"/>
  <c r="D358" i="3"/>
  <c r="D357" i="3"/>
  <c r="D356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4" i="3"/>
  <c r="D353" i="3"/>
  <c r="D352" i="3"/>
  <c r="D351" i="3"/>
  <c r="D350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8" i="3"/>
  <c r="D347" i="3"/>
  <c r="D346" i="3"/>
  <c r="D345" i="3"/>
  <c r="D344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2" i="3"/>
  <c r="D341" i="3"/>
  <c r="D340" i="3"/>
  <c r="D339" i="3"/>
  <c r="D338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6" i="3"/>
  <c r="D335" i="3"/>
  <c r="D334" i="3"/>
  <c r="D333" i="3"/>
  <c r="D332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0" i="3"/>
  <c r="D329" i="3"/>
  <c r="D328" i="3"/>
  <c r="D327" i="3"/>
  <c r="D326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4" i="3"/>
  <c r="D323" i="3"/>
  <c r="D322" i="3"/>
  <c r="D321" i="3"/>
  <c r="D320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8" i="3"/>
  <c r="D317" i="3"/>
  <c r="D316" i="3"/>
  <c r="D315" i="3"/>
  <c r="D314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2" i="3"/>
  <c r="D311" i="3"/>
  <c r="D310" i="3"/>
  <c r="D309" i="3"/>
  <c r="D308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6" i="3"/>
  <c r="D305" i="3"/>
  <c r="D304" i="3"/>
  <c r="D303" i="3"/>
  <c r="D302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0" i="3"/>
  <c r="D299" i="3"/>
  <c r="D298" i="3"/>
  <c r="D297" i="3"/>
  <c r="D296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4" i="3"/>
  <c r="D293" i="3"/>
  <c r="D292" i="3"/>
  <c r="D291" i="3"/>
  <c r="D290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8" i="3"/>
  <c r="D287" i="3"/>
  <c r="D286" i="3"/>
  <c r="D285" i="3"/>
  <c r="D284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2" i="3"/>
  <c r="D281" i="3"/>
  <c r="D280" i="3"/>
  <c r="D279" i="3"/>
  <c r="D278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6" i="3"/>
  <c r="D275" i="3"/>
  <c r="D274" i="3"/>
  <c r="D273" i="3"/>
  <c r="D272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0" i="3"/>
  <c r="D269" i="3"/>
  <c r="D268" i="3"/>
  <c r="D267" i="3"/>
  <c r="D266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4" i="3"/>
  <c r="D263" i="3"/>
  <c r="D262" i="3"/>
  <c r="D261" i="3"/>
  <c r="D260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8" i="3"/>
  <c r="D257" i="3"/>
  <c r="D256" i="3"/>
  <c r="D255" i="3"/>
  <c r="D254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2" i="3"/>
  <c r="D251" i="3"/>
  <c r="D250" i="3"/>
  <c r="D249" i="3"/>
  <c r="D248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6" i="3"/>
  <c r="D245" i="3"/>
  <c r="D244" i="3"/>
  <c r="D243" i="3"/>
  <c r="D242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0" i="3"/>
  <c r="D239" i="3"/>
  <c r="D238" i="3"/>
  <c r="D237" i="3"/>
  <c r="D236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4" i="3"/>
  <c r="D233" i="3"/>
  <c r="D232" i="3"/>
  <c r="D231" i="3"/>
  <c r="D230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8" i="3"/>
  <c r="D227" i="3"/>
  <c r="D226" i="3"/>
  <c r="D225" i="3"/>
  <c r="D224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2" i="3"/>
  <c r="D221" i="3"/>
  <c r="D220" i="3"/>
  <c r="D219" i="3"/>
  <c r="D218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6" i="3"/>
  <c r="D215" i="3"/>
  <c r="D214" i="3"/>
  <c r="D213" i="3"/>
  <c r="D212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0" i="3"/>
  <c r="D209" i="3"/>
  <c r="D208" i="3"/>
  <c r="D207" i="3"/>
  <c r="D206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4" i="3"/>
  <c r="D203" i="3"/>
  <c r="D202" i="3"/>
  <c r="D201" i="3"/>
  <c r="D200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8" i="3"/>
  <c r="D197" i="3"/>
  <c r="D196" i="3"/>
  <c r="D195" i="3"/>
  <c r="D194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2" i="3"/>
  <c r="D191" i="3"/>
  <c r="D190" i="3"/>
  <c r="D189" i="3"/>
  <c r="D188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6" i="3"/>
  <c r="D185" i="3"/>
  <c r="D184" i="3"/>
  <c r="D183" i="3"/>
  <c r="D182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0" i="3"/>
  <c r="D179" i="3"/>
  <c r="D178" i="3"/>
  <c r="D177" i="3"/>
  <c r="D176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4" i="3"/>
  <c r="D173" i="3"/>
  <c r="D172" i="3"/>
  <c r="D171" i="3"/>
  <c r="D170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8" i="3"/>
  <c r="D167" i="3"/>
  <c r="D166" i="3"/>
  <c r="D165" i="3"/>
  <c r="D164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2" i="3"/>
  <c r="D161" i="3"/>
  <c r="D160" i="3"/>
  <c r="D159" i="3"/>
  <c r="D158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6" i="3"/>
  <c r="D155" i="3"/>
  <c r="D154" i="3"/>
  <c r="D153" i="3"/>
  <c r="D152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0" i="3"/>
  <c r="D149" i="3"/>
  <c r="D148" i="3"/>
  <c r="D147" i="3"/>
  <c r="D146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4" i="3"/>
  <c r="D143" i="3"/>
  <c r="D142" i="3"/>
  <c r="D141" i="3"/>
  <c r="D140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8" i="3"/>
  <c r="D137" i="3"/>
  <c r="D136" i="3"/>
  <c r="D135" i="3"/>
  <c r="D134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2" i="3"/>
  <c r="D131" i="3"/>
  <c r="D130" i="3"/>
  <c r="D129" i="3"/>
  <c r="D128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6" i="3"/>
  <c r="D125" i="3"/>
  <c r="D124" i="3"/>
  <c r="D123" i="3"/>
  <c r="D122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0" i="3"/>
  <c r="D119" i="3"/>
  <c r="D118" i="3"/>
  <c r="D117" i="3"/>
  <c r="D116" i="3"/>
  <c r="D114" i="3"/>
  <c r="D113" i="3"/>
  <c r="D112" i="3"/>
  <c r="D111" i="3"/>
  <c r="D110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8" i="3"/>
  <c r="D107" i="3"/>
  <c r="D106" i="3"/>
  <c r="D105" i="3"/>
  <c r="D104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2" i="3"/>
  <c r="D101" i="3"/>
  <c r="D100" i="3"/>
  <c r="D99" i="3"/>
  <c r="D98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6" i="3"/>
  <c r="D95" i="3"/>
  <c r="D94" i="3"/>
  <c r="D93" i="3"/>
  <c r="D92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0" i="3"/>
  <c r="D89" i="3"/>
  <c r="D88" i="3"/>
  <c r="D87" i="3"/>
  <c r="D86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4" i="3"/>
  <c r="D83" i="3"/>
  <c r="D82" i="3"/>
  <c r="D81" i="3"/>
  <c r="D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8" i="3"/>
  <c r="D77" i="3"/>
  <c r="D76" i="3"/>
  <c r="D75" i="3"/>
  <c r="D74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2" i="3"/>
  <c r="D71" i="3"/>
  <c r="D70" i="3"/>
  <c r="D69" i="3"/>
  <c r="D68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6" i="3"/>
  <c r="D65" i="3"/>
  <c r="D64" i="3"/>
  <c r="D63" i="3"/>
  <c r="D62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0" i="3"/>
  <c r="D59" i="3"/>
  <c r="D58" i="3"/>
  <c r="D57" i="3"/>
  <c r="D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4" i="3"/>
  <c r="D53" i="3"/>
  <c r="D52" i="3"/>
  <c r="D51" i="3"/>
  <c r="D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8" i="3"/>
  <c r="D47" i="3"/>
  <c r="D46" i="3"/>
  <c r="D45" i="3"/>
  <c r="D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2" i="3"/>
  <c r="D41" i="3"/>
  <c r="D40" i="3"/>
  <c r="D39" i="3"/>
  <c r="D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6" i="3"/>
  <c r="D35" i="3"/>
  <c r="D34" i="3"/>
  <c r="D33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0" i="3"/>
  <c r="D29" i="3"/>
  <c r="D28" i="3"/>
  <c r="D27" i="3"/>
  <c r="D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4" i="3"/>
  <c r="D23" i="3"/>
  <c r="D22" i="3"/>
  <c r="D21" i="3"/>
  <c r="D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8" i="3"/>
  <c r="D17" i="3"/>
  <c r="D16" i="3"/>
  <c r="D15" i="3"/>
  <c r="D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2" i="3"/>
  <c r="D11" i="3"/>
  <c r="D10" i="3"/>
  <c r="D9" i="3"/>
  <c r="R7" i="3"/>
  <c r="Q7" i="3"/>
  <c r="P7" i="3"/>
  <c r="O7" i="3"/>
  <c r="N7" i="3"/>
  <c r="M7" i="3"/>
  <c r="L7" i="3"/>
  <c r="K7" i="3"/>
  <c r="J7" i="3"/>
  <c r="D7" i="3" l="1"/>
  <c r="D115" i="3"/>
  <c r="D73" i="3"/>
  <c r="D43" i="3"/>
  <c r="D67" i="3"/>
  <c r="D139" i="3"/>
  <c r="D163" i="3"/>
  <c r="D211" i="3"/>
  <c r="D235" i="3"/>
  <c r="D307" i="3"/>
  <c r="D379" i="3"/>
  <c r="D373" i="3"/>
  <c r="D367" i="3"/>
  <c r="D361" i="3"/>
  <c r="D355" i="3"/>
  <c r="D349" i="3"/>
  <c r="D343" i="3"/>
  <c r="D337" i="3"/>
  <c r="D331" i="3"/>
  <c r="D325" i="3"/>
  <c r="D319" i="3"/>
  <c r="D313" i="3"/>
  <c r="D301" i="3"/>
  <c r="D295" i="3"/>
  <c r="D289" i="3"/>
  <c r="D283" i="3"/>
  <c r="D277" i="3"/>
  <c r="D271" i="3"/>
  <c r="D265" i="3"/>
  <c r="D259" i="3"/>
  <c r="D253" i="3"/>
  <c r="D247" i="3"/>
  <c r="D241" i="3"/>
  <c r="D229" i="3"/>
  <c r="D223" i="3"/>
  <c r="D217" i="3"/>
  <c r="D205" i="3"/>
  <c r="D199" i="3"/>
  <c r="D193" i="3"/>
  <c r="D187" i="3"/>
  <c r="D181" i="3"/>
  <c r="D175" i="3"/>
  <c r="D169" i="3"/>
  <c r="D157" i="3"/>
  <c r="D151" i="3"/>
  <c r="D145" i="3"/>
  <c r="D133" i="3"/>
  <c r="D127" i="3"/>
  <c r="D121" i="3"/>
  <c r="D109" i="3"/>
  <c r="D103" i="3"/>
  <c r="D97" i="3"/>
  <c r="D91" i="3"/>
  <c r="D85" i="3"/>
  <c r="D79" i="3"/>
  <c r="D61" i="3"/>
  <c r="D55" i="3"/>
  <c r="D49" i="3"/>
  <c r="D37" i="3"/>
  <c r="D31" i="3"/>
  <c r="D25" i="3"/>
  <c r="D19" i="3"/>
  <c r="D13" i="3"/>
</calcChain>
</file>

<file path=xl/comments1.xml><?xml version="1.0" encoding="utf-8"?>
<comments xmlns="http://schemas.openxmlformats.org/spreadsheetml/2006/main">
  <authors>
    <author>Автор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закамск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гайва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данщина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син. Печ.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12.02.2020 син печать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гайва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'g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гайва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закамск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еще оборудование (часть в Перми)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закамск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данщина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центр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O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эп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гайва</t>
        </r>
      </text>
    </comment>
  </commentList>
</comments>
</file>

<file path=xl/sharedStrings.xml><?xml version="1.0" encoding="utf-8"?>
<sst xmlns="http://schemas.openxmlformats.org/spreadsheetml/2006/main" count="2023" uniqueCount="843">
  <si>
    <t>N п/п</t>
  </si>
  <si>
    <t>Наименование бизнес-проекта (инвестиционного проекта)</t>
  </si>
  <si>
    <t>Наименование субъекта малого и среднего предпринимательства</t>
  </si>
  <si>
    <t>Комментарии экспертной группы</t>
  </si>
  <si>
    <t>Всего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</si>
  <si>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</si>
  <si>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</si>
  <si>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</si>
  <si>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</si>
  <si>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</si>
  <si>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</si>
  <si>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</si>
  <si>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</si>
  <si>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</si>
  <si>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</si>
  <si>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</si>
  <si>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2.8.1</t>
  </si>
  <si>
    <t>2.9</t>
  </si>
  <si>
    <t>2.10</t>
  </si>
  <si>
    <t xml:space="preserve">В том числе по критериям оценки бизнес-проекта (инвестиционного проекта), N п/п приложения 5 к Порядку предоставления субсидий из бюджета Пермского края субъектам малого и среднего предпринимательства в целях возмещения части затрат, связанных с осуществлением ими предпринимательской деятельности
</t>
  </si>
  <si>
    <t xml:space="preserve">    Члены экспертной группы        ________________/_____________________/</t>
  </si>
  <si>
    <t xml:space="preserve">                                   ________________/_____________________/</t>
  </si>
  <si>
    <t>ООО "Латофлекс Плюс"</t>
  </si>
  <si>
    <t>Оптимизация производственных процессов</t>
  </si>
  <si>
    <t xml:space="preserve">Количество набранных баллов, проставленных экспертной группой
</t>
  </si>
  <si>
    <t>Сумма заправшиваемой субсидии по бизнес-проектам (инвестиционным проектам) субъектов малого и среднего предпринимательства, представленных для получения субсидий в рамках реализации отдельных мероприятий государственных (муниципальных) программ развития малого и среднего предпринимательства</t>
  </si>
  <si>
    <t xml:space="preserve">    Председатель экспертной группы    ________________/_____________________/</t>
  </si>
  <si>
    <t xml:space="preserve">                                                ________________/_____________________/</t>
  </si>
  <si>
    <t xml:space="preserve">    Секретарь экспертной группы         ________________/_____________________/</t>
  </si>
  <si>
    <t>Размер  субсидии, определенный в соответствии с п. 3.3 и п.4.3 Порядка, (руб.)</t>
  </si>
  <si>
    <t>Ьурыко</t>
  </si>
  <si>
    <t>Лукина</t>
  </si>
  <si>
    <t>Гергерт</t>
  </si>
  <si>
    <t>Мерзлов</t>
  </si>
  <si>
    <t>ООО «Эрис»</t>
  </si>
  <si>
    <t>ООО «Базальтовое волокно»</t>
  </si>
  <si>
    <t>Увеличение ассортимента продукции, обеспечение и развитие производства</t>
  </si>
  <si>
    <t>ООО «Карботэк»</t>
  </si>
  <si>
    <t>Модернизация существующего производства древесного угля, путем приобретения инновационной установки вертикального пиролиза с целью увеличения производственной мощности предприятия</t>
  </si>
  <si>
    <t>Шишкин</t>
  </si>
  <si>
    <t>ООО "Краснокамский ремонтно-механический завод"</t>
  </si>
  <si>
    <t>Модернизация производства с целью расширения производственной мощности для производства сельзозтехники, автоприцепов, нестандартных деталей и конструкций</t>
  </si>
  <si>
    <t>ЗАО Медицинский центр «СОВРЕМЕННАЯ ТЕРАПИЯ»,</t>
  </si>
  <si>
    <t>Развитие новых направлений медицинской деятельности ЗАО Медицинский центр «Современная терапия»</t>
  </si>
  <si>
    <t>ООО «Сабтор Титан»</t>
  </si>
  <si>
    <t>Организация производства двигательных секций</t>
  </si>
  <si>
    <t>ООО «Союз-Агро»</t>
  </si>
  <si>
    <t>Приобретение оборудования для запуска нового маслобойного цеха</t>
  </si>
  <si>
    <t>ООО "Пластрум"</t>
  </si>
  <si>
    <t>Приобретение оборудования  для производства пластмассовых изделий с целью расширения производства и номенклатуры</t>
  </si>
  <si>
    <t>ИП Симонова Е.О.</t>
  </si>
  <si>
    <t>Модернизация линии розлива безалкологьных напитков, модернизация линии по упаковке пряников</t>
  </si>
  <si>
    <t>ООО "РОДОНИТ-СБ"</t>
  </si>
  <si>
    <t>ООО «Эль Маста»</t>
  </si>
  <si>
    <t>Приобретение производственного оборудования.</t>
  </si>
  <si>
    <t>ООО Фабрика мягкой мебели «Аврора»</t>
  </si>
  <si>
    <t>Расширение производства, модернизация оборудования ООО Фабрика мягкой мебели «Аврора» в целях развития производства мебели в Пермской муниципальном районе</t>
  </si>
  <si>
    <t>Увеличение объема продаж технологической щепы</t>
  </si>
  <si>
    <t>ООО "Терминал-Лысьва",</t>
  </si>
  <si>
    <t>Организация производства гранулированных сложных минеральных удобрений и продуктов промышленного назначения сверхтонкого помола</t>
  </si>
  <si>
    <t>ООО "ПЛАТИНУМ-Сервис",</t>
  </si>
  <si>
    <t>Создание цеха по инспекции и ремонту буровых труб</t>
  </si>
  <si>
    <t>ИП Азаматов А.И.</t>
  </si>
  <si>
    <t>Расширение и модернизация производства, увеличение объемов производства и прибыли</t>
  </si>
  <si>
    <t>ООО «УралОмегаПласт»</t>
  </si>
  <si>
    <t>Приобретение оборудования Гранулятор УПАК-4М для переработки отходов пленочного производства с целью переработки пластиковых отходов и снижения себестоимости выпускаемой продукции</t>
  </si>
  <si>
    <t>ООО «Чайковский партнер»</t>
  </si>
  <si>
    <t>Автоматизация швейного производств</t>
  </si>
  <si>
    <t>ООО «Пермская бумажная фабрика»</t>
  </si>
  <si>
    <t>Приобретение оборудования для производства туалетной бумаги и бумажных салфет</t>
  </si>
  <si>
    <t>ООО «ПЗТО Титан»</t>
  </si>
  <si>
    <t>Организация производства полного цикла винтовых забойных двигателей и ясов</t>
  </si>
  <si>
    <t>ООО Медицинский центр «Любимый доктор</t>
  </si>
  <si>
    <t xml:space="preserve">Открытие нового обособленного подразделения медицинского центра ООО МЦ «Любимый доктор» </t>
  </si>
  <si>
    <t>ИП Ефимов В.И.</t>
  </si>
  <si>
    <t>Развитие предпринимательской деятельности, снижение эксплуатационных расходов, увеличение объемов производства, техническое обновление производства</t>
  </si>
  <si>
    <t>ООО «Железнодорожный хлеб»</t>
  </si>
  <si>
    <t>Модернизация производства хлебобулочных изделий</t>
  </si>
  <si>
    <t>ООО «Николаевское»,</t>
  </si>
  <si>
    <t>Колбасный цех</t>
  </si>
  <si>
    <t>ООО "Верхнекамский электромеханический завод"</t>
  </si>
  <si>
    <t>Инвестиционный проект по приобретению оборудования для модернизации производства, услуг, по ремонту электрооборудования</t>
  </si>
  <si>
    <t>ООО Уральский дом"</t>
  </si>
  <si>
    <t>Организация переработки мелкотоварной древесины на базе ООО "Уральский дом" в пос. Северный Коммунар Сивинского района Пермско</t>
  </si>
  <si>
    <t>ООО "Торговая компания Сарко"</t>
  </si>
  <si>
    <t>Расширение объема производства царговых дверей</t>
  </si>
  <si>
    <t>ООО «Эксперт-упаковка»</t>
  </si>
  <si>
    <t>Производство упаковки для яиц, получаемой при переработке вторичного сырья</t>
  </si>
  <si>
    <t>ООО «Производственно-сервисное объединение «Электромеханика»</t>
  </si>
  <si>
    <t>Модернизация производственного цеха по ремонту электрооборудования и силовой электроники в целях расширения номенклатуры обслуживаемого оборудования</t>
  </si>
  <si>
    <t>ИП Басалгина И.Л</t>
  </si>
  <si>
    <t>Модернизация и техническое перевооружение участка кулинарии действующего рыбного производства в подразделении г. Кизела для развития ассортимента продукции рыбной кулинарии на потребительком рынке Пермского края</t>
  </si>
  <si>
    <t>ООО "Студия детской мебели Песочница"</t>
  </si>
  <si>
    <t>Развитие песочницы</t>
  </si>
  <si>
    <t>ООО «Медсервис»</t>
  </si>
  <si>
    <t>Приобретение оборудования для медицинской деятельности с целью повышения качества диагностики и результатов лечения пациентов</t>
  </si>
  <si>
    <t>ИП Астахова Н.Н.</t>
  </si>
  <si>
    <t>Запуск оборудования для производства тары для яиц из вторичного сырья (макулатуры)</t>
  </si>
  <si>
    <t>ООО "Центр стоматологии "32 практика"</t>
  </si>
  <si>
    <t>Расширение перечня и повышение качества оказываемых услуг за счет приобретения нового оборудвоания</t>
  </si>
  <si>
    <t>ООО «Оптимист-Пермь»</t>
  </si>
  <si>
    <t>Модернизация лакокрасочного производства</t>
  </si>
  <si>
    <t>ИП Киракосян И.В.</t>
  </si>
  <si>
    <t>Производство пиломатериала и тарной доски</t>
  </si>
  <si>
    <t>ИП Безматерных</t>
  </si>
  <si>
    <t>Увеличение капитала предприятия путем получения прибыли от производства и реализации продукции по низким конкурентоспособным ценам при сохранении высоких потребительских параметров.</t>
  </si>
  <si>
    <t>ООО "МК "ЛОР-Сурдо Центр"</t>
  </si>
  <si>
    <t>Оказание услуг населению по направлению сурдология-оториноларингология с помощью аудиологического и лор-оборудования, приобретнного ООО "МК "ЛОР-Сурдо Центр", как этап развития многопрофильного центра ЛИГА med.</t>
  </si>
  <si>
    <t>ИП Минин Л.П.</t>
  </si>
  <si>
    <t>Расширение действующего производства, увеличение объема и качества готовой лесопродукции</t>
  </si>
  <si>
    <t>ООО "Мед-Сити"</t>
  </si>
  <si>
    <t>Приобретение ультразвуковой диагностической системы для ООО "Мед-сити"</t>
  </si>
  <si>
    <t>ООО ТК Инструмент</t>
  </si>
  <si>
    <t>Приобретение станков с числовым программным управлением для токарной обработки мелкоразмерных деталей и фрезерной обработки деталей МБУ (мобильных буровых установок)</t>
  </si>
  <si>
    <t>ООО "Стройдеталькомплект"</t>
  </si>
  <si>
    <t>Производство сухого пиломатериала</t>
  </si>
  <si>
    <t>ООО «Инплайн»</t>
  </si>
  <si>
    <t>Инвестиционный проект по расширению номенклатуры ООО «Инплайн»</t>
  </si>
  <si>
    <t>ИП Петров М.А.</t>
  </si>
  <si>
    <t>Техническое переоснащение оборудования по производству колбасных изделий и полуфабрикатов «Петровского мясного дома»</t>
  </si>
  <si>
    <t>ИП Шмырин А.Н.</t>
  </si>
  <si>
    <t>Модернизация производства по выпуску горячих хлебобулочных изделий. Пекарня «Спешковский хлеб»</t>
  </si>
  <si>
    <t>ЗАО Научно – производственное предприятие «Адонис»</t>
  </si>
  <si>
    <t>Приобретение горизонтального токарного станка с ЧПУ</t>
  </si>
  <si>
    <t>ООО "Губахахлеб"</t>
  </si>
  <si>
    <t>Внедрение полуавтоматической линии для производства слоеных изделий</t>
  </si>
  <si>
    <t>ООО "Становление"</t>
  </si>
  <si>
    <t>Автоматизация производства - залог повышения производительности  труда на промышленном предприятии</t>
  </si>
  <si>
    <t>ООО "КАМТЕХИЗОЛЯЦИЯ"</t>
  </si>
  <si>
    <t>Модернизация производства для продвижения бренда Kamati</t>
  </si>
  <si>
    <t>ЗАО "Пермский завод грузовой техники"</t>
  </si>
  <si>
    <t>Техническое перевооружение парка оборудования в целях расширения перечня и качества выполняемых работ по изготовлению автомобилей специального назначения на территории Пермского края</t>
  </si>
  <si>
    <t>ООО "Экойлсевен"</t>
  </si>
  <si>
    <t>Переработка полимерных отходов</t>
  </si>
  <si>
    <t>ООО "Пятый элемент"</t>
  </si>
  <si>
    <t>Автоматический станок кромкооблицовочный</t>
  </si>
  <si>
    <t>ООО "Производство "Эластопласт"</t>
  </si>
  <si>
    <t xml:space="preserve">Производство полиуретановых изделий промышленного назначения </t>
  </si>
  <si>
    <t>ООО "НПК "МИЛАМЕД"</t>
  </si>
  <si>
    <t>Расширение спектра выпускаемой номенклатуры препаратов и рынка сбыта; увеличение доли компании на рынке БАД в России</t>
  </si>
  <si>
    <t>ООО "Клиника немецкой стоматологии Гутен Таг"</t>
  </si>
  <si>
    <t>Стоматология высочайшего качества от ООО "Клиника немецкой стоматологии Гутен Таг"</t>
  </si>
  <si>
    <t>ООО "Зубные Феи"</t>
  </si>
  <si>
    <t>Увеличение прибыли за счет расширения ассортимента оказываемых услуг и увеличение потока клиента</t>
  </si>
  <si>
    <t>ПАО "КРАСНОКАМСКИЙ ЗАВОД МЕТАЛЛИЧЕСКИХ СЕТОК"</t>
  </si>
  <si>
    <t>Приобретение оборудования "Дозирующая машина со статическим смешением "СТАНДАРТ" С-001"</t>
  </si>
  <si>
    <t>ООО "НПК "Парматех"</t>
  </si>
  <si>
    <t>Переработка отходов производства кашированной фольги</t>
  </si>
  <si>
    <t>ООО "Частная клиника-салон "РОДЕН"</t>
  </si>
  <si>
    <t>Совершенствование качества оказания медицинской помощи</t>
  </si>
  <si>
    <t>ООО "МЦ "Вознесенский"</t>
  </si>
  <si>
    <t>Новые методы в диагностие проблем ЖКТ</t>
  </si>
  <si>
    <t>ООО "Буматика",</t>
  </si>
  <si>
    <t>Комплекс по переработке ТБО и ПО (вторичного сырья) "ЭКОПАРК Краснокамского района"</t>
  </si>
  <si>
    <t>ООО "Пермский Завод Композитных Изделий"</t>
  </si>
  <si>
    <t>Производственный комплекс по выпуску непрерывного базальтового волокна</t>
  </si>
  <si>
    <t>ООО ПКФ "ДИСТ"</t>
  </si>
  <si>
    <t>Производство кранов шаровых латунных</t>
  </si>
  <si>
    <t>Фактические инвестиции в основной капитал 811 тыс. руб., сумма заявляемой субсидии - 4999 тыс. руб. Что противоречит смыслу самой субсидии (компенсация ранее понесенных затрат).
Предлагаю снять заявку с рассмотрения</t>
  </si>
  <si>
    <t>Расширение бизнеса путем увеличения видов деятельности, подлежащих лицензированию в стоматологии, открытие нового стоматологического кабинета в г. Оса</t>
  </si>
  <si>
    <t>недостоверная информация. Предлагает снять заявку с рассмот</t>
  </si>
  <si>
    <t>В том числе по критериям оценки бизнес-проекта (инвестиционного проекта), N п/п приложения 5 к Порядку предоставления субсидий из бюджета Пермского края субъектам малого и среднего предпринимательства в целях возмещения части затрат, связанных с осуществлением ими предпринимательской деятельности</t>
  </si>
  <si>
    <t>недостоверная информация. Предлагаем снять заявку с рассмотрения</t>
  </si>
  <si>
    <t>Приложение № 1 к Протоколу заседания Экспертной группы  от 27.04.2020 г</t>
  </si>
  <si>
    <t>№              п/п</t>
  </si>
  <si>
    <t>Аленина</t>
  </si>
  <si>
    <t>Ворончихина</t>
  </si>
  <si>
    <t xml:space="preserve">Медведева </t>
  </si>
  <si>
    <t>Пащенко</t>
  </si>
  <si>
    <t>ООО «Дакрон»</t>
  </si>
  <si>
    <t>ИП Фукалов Ю.В.</t>
  </si>
  <si>
    <t>Модернизация производства в целях уменьшения себестоимости и расширения номенклатуры производства пластмассовых изделий для упаковывания товаров химической промышленности и переработки отходов полиэтилена</t>
  </si>
  <si>
    <t>Производство трубопроводной арматуры для нефтегазохимической и атомной промышленности</t>
  </si>
  <si>
    <t>Организация вышивального участка на действующем производстве в целях снижения текущих производственных издержек и расширения ассортимента выпускаемой продукции</t>
  </si>
  <si>
    <t>Приложение № 1 к Протоколу заседания Экспертной группы от .04.2021 г.</t>
  </si>
  <si>
    <t>Расширение комплекса услуг ООО "МФС-Пермь", направленных на поддержание и сохранение здоровья Нытвенского муниципального района</t>
  </si>
  <si>
    <t>ООО «МФС-Пермь»</t>
  </si>
  <si>
    <t>ООО «Пермский трубопроводный завод»</t>
  </si>
  <si>
    <t>ООО «Инициатива»</t>
  </si>
  <si>
    <t>Расширение производства моющих и дезинфицирующих средств с целью противодействия развитию эпидемиологических заболеваний</t>
  </si>
  <si>
    <t>ООО «НПФ
«Пермхимпродукт»</t>
  </si>
  <si>
    <t>ООО «Уралтехснаб»</t>
  </si>
  <si>
    <t>Модернизация лесозаготовительного процесса, путем приобретения современного технологичного мобильного комплекса, состоящего из двух многоцелевых машин: харвестер и форвадер: рубка и трелевка сортиментов на верхний склад</t>
  </si>
  <si>
    <t>АО  «ППМТС  «Пермснабсбыт»</t>
  </si>
  <si>
    <t>Повышение производительтности труда на производственых площадках АО "ППМТС "Пермснабсбыт"</t>
  </si>
  <si>
    <t>Создание импортозамещающего производства комплектующих изделий для газоанализаторов-сенсоров</t>
  </si>
  <si>
    <t xml:space="preserve"> ООО «Пикник»</t>
  </si>
  <si>
    <t>Организация производства посуды из осинового шпона</t>
  </si>
  <si>
    <t>Развитие производства электротехнических изделий</t>
  </si>
  <si>
    <t>ООО «Металлопласт»</t>
  </si>
  <si>
    <t>Реализация автоматизированного комплекса для производства полиэтиленовых вкладышей в мягкие контейнеры (МКР)</t>
  </si>
  <si>
    <t>ООО «Прана-полимер»</t>
  </si>
  <si>
    <t>ООО «Жилищно-коммунальное обслуживание»</t>
  </si>
  <si>
    <t>Развитие предприятия за счет приобретения новой техники, которая позволит  предоставлять услуги востребованные в Красновишерском городском округе Пермского края</t>
  </si>
  <si>
    <t>Производство новых изделий, используемых для монтажа и прокладки кабеля в помещениях</t>
  </si>
  <si>
    <t>ООО  «УРАЛИМПОРТ»</t>
  </si>
  <si>
    <t>ООО  «ТД Урал ПАК»</t>
  </si>
  <si>
    <t>Повышение производительности участка подготовки сырья для производства гофротрубы, крашеных и магистральных кабель-каналов. Развитие автопарка</t>
  </si>
  <si>
    <t>ООО «32 ПРАКТИКА ПЛЮС»</t>
  </si>
  <si>
    <t>Повышение качества оказываемых услуг за счет приобретения нового оборудования</t>
  </si>
  <si>
    <t>Приобретение оборудвоания для производства медицинских изделий из пластмасс с целью расширения производства и номенклатруы</t>
  </si>
  <si>
    <t>ИП Медянникова Е.А.</t>
  </si>
  <si>
    <t>Расширение и модернизация линии по упаковке кондитерских изделий, увеличение объемов производства, создание новых рабочих мест, получение прибыли</t>
  </si>
  <si>
    <t>ООО «МедЛаб»</t>
  </si>
  <si>
    <t>Обновление ультразвукового диагностического медицинского оборудования в целях повышения качества приема пациентов</t>
  </si>
  <si>
    <t xml:space="preserve">ООО «Чусовские минеральные удобрения» </t>
  </si>
  <si>
    <t>Строительство завода по производству минеральных удобрений. Этап 1: Организацияч производства шгранулированных минеральных удоберний</t>
  </si>
  <si>
    <t xml:space="preserve">Расширение возможности диагностики в выявлении и распознании онкологической и иной патологии на ранних стадиях заболевания, в связи с приобретением ультразвуковой диагностической системы Apogee5800 Genius </t>
  </si>
  <si>
    <t xml:space="preserve">ООО «Евромед Плюс» </t>
  </si>
  <si>
    <t xml:space="preserve">ООО «Союз-Агро» </t>
  </si>
  <si>
    <t>Приобретение облорудования для запуска нового маслобойного цеха</t>
  </si>
  <si>
    <t>ИП Астахова Наталья Николаевна</t>
  </si>
  <si>
    <t>Модернизация производства мебели для животных, с целью получения возможностей выпуска новых трендовых изделий для  расширения ассортимента и продажи по всей России</t>
  </si>
  <si>
    <t>ИП Азматов Айдар Ильдусович</t>
  </si>
  <si>
    <t xml:space="preserve">Расширение и модернизация  производства, увеличение объемов производства и прибыли </t>
  </si>
  <si>
    <t>Повышение производительности труда с помощью автоматизации процесса электронной пайки на производстве ООО "ЗНГА Анодъ"</t>
  </si>
  <si>
    <t>Развитие Песочницы</t>
  </si>
  <si>
    <t>Организация линии фасовки продукции</t>
  </si>
  <si>
    <t>Производство непрерывного базальтового волокна</t>
  </si>
  <si>
    <t>Пекарня "Вкусные традиции" в с. Сива</t>
  </si>
  <si>
    <t>ИП Козлова Светлана Павловна</t>
  </si>
  <si>
    <t>Развитие стоматологии ООО "32+"Пермского края, Бардымского района</t>
  </si>
  <si>
    <t>Модернизация производства и расширение предоставления услуг</t>
  </si>
  <si>
    <t>Развитие производства электродвигателей серии BACO 5Л большей мощности"</t>
  </si>
  <si>
    <t>Модернизация оборудования в целях увеличения производительности, облегчения условий труда и повышения качества продукции, реализуемой на территории Пермского края с перспективой поставки на экспорт</t>
  </si>
  <si>
    <t>Организация производства отделочных строительных материалов</t>
  </si>
  <si>
    <t>Расширение производства , модернизация оборудования ООО Фабрика мягкой мебели "Аврора" в целях развития производства мебели в Пермском муниципальном районе</t>
  </si>
  <si>
    <t>Фабрика Лаврушин</t>
  </si>
  <si>
    <t>Увеличение прибыли за счет "улучшения качества оказываемых услуг", внедрение современных технологий</t>
  </si>
  <si>
    <t>Закупка сверлильно-присадочного станка с ЧПУ Excitich ZH5-0924</t>
  </si>
  <si>
    <t>ИП Зубков Вячеслав Дмитриевич</t>
  </si>
  <si>
    <t>Обеспечение ООО" Клиника "Медгарант" оборудованием экспертного класса и иным обоурдвоанием для расшиерния спектра оказываемых услуг, обеспечения выского уровня диагностики, выявления заболеваний на ранних стадиях, оказания эксренной помощи</t>
  </si>
  <si>
    <t>Снижение себестоимости и увеличение модельного ряда продукции</t>
  </si>
  <si>
    <t>Диагностика неврологических заболеваний и нейрореабилитация в клинике "Лимфатек"</t>
  </si>
  <si>
    <t>приобретение оборудования для дальнейшего расшиерния производства и увеличения выпускак качественной продукции</t>
  </si>
  <si>
    <t>ИП Игнатова Ольга Васильевна</t>
  </si>
  <si>
    <t>Производство упаковки для яиц, получаемойпри переработке вторичного сырья (макулатуры)</t>
  </si>
  <si>
    <t>Современные методы в диагностике проблем ЖКТ</t>
  </si>
  <si>
    <t>Предотвращение и раннее выявление онкологических заболеваний ЖКТ у жителей Перми и Перского края</t>
  </si>
  <si>
    <t>Линия производства арматурных каркасов</t>
  </si>
  <si>
    <t>Цифровая роботизированная зуботехническая лаборатория "Гутен ЛАБ"</t>
  </si>
  <si>
    <t>Расширение спектра оказываемых стоматологических услуг</t>
  </si>
  <si>
    <t>Приобретение производственного оборудования и механизмов в целях снижения затрат при производстве кирпича керамического</t>
  </si>
  <si>
    <t>ИП Вартанова Юлия Сергеевна</t>
  </si>
  <si>
    <t>Модернизация производства</t>
  </si>
  <si>
    <t>Производство вторичной гранулы из сырья, полученного от сторонних поставщиков полимерных отходов, от собственной деятельности по утилизации оборудования, технических средств и оргтехники, переработки кабельной продукции</t>
  </si>
  <si>
    <t>ООО «Ай Ти Макс»</t>
  </si>
  <si>
    <t>Расширение действующего производства насосов, насосных агрегатов для химической , нефтяной, горнорудной, строительной, металлургической, с/х сферы и предприятий коммунального хозяйства</t>
  </si>
  <si>
    <t>Улучшение качества предоставляемых услуг</t>
  </si>
  <si>
    <t>Открытие нового обособленного подразделения мед.центра ООО МЦ "Любимый доктор"</t>
  </si>
  <si>
    <t>Приобретение медицинского оборудования в целях увеличения перечня и повышения качества оказываемых услуг</t>
  </si>
  <si>
    <t>Усовершенствовыание технологических процессов и производств</t>
  </si>
  <si>
    <t>Модернизация производства резервуарного и емкостного оборудования, строительных металлоконструкций</t>
  </si>
  <si>
    <t>Перевооружение и переоснащение основных фондов с целью повышения качества оказания стоматологических услуг взрослому населению города Перми и Пермского края</t>
  </si>
  <si>
    <t>Модернизация производственного фонда</t>
  </si>
  <si>
    <t>Развитие новых направлений мед. Деятельности ЗАО МЦ "Современная терапия"</t>
  </si>
  <si>
    <t>Производство мебели</t>
  </si>
  <si>
    <t>ИП Хозяшева Татьяна Владимировна</t>
  </si>
  <si>
    <t>Создание предприятия по производсвту кабельных удлинителей для облорудования по добыче нефти</t>
  </si>
  <si>
    <t>ООО «Завод «ВОЗРОЖДЕНИЕ»</t>
  </si>
  <si>
    <t>Создание нового современного промышленного производства по глубокой переработке древесины, направленного на изготовление лущённого шпона из круглого леса (березы) в Юсьвинском муниципальном округе Пермского края</t>
  </si>
  <si>
    <t>Развитие  и модернизация производственного процесса для увеличения ассортимента и объема производимой продукции ООО "Стройсервис"</t>
  </si>
  <si>
    <t>Завод по ремонту и восстановлению труб</t>
  </si>
  <si>
    <t>Модернизация производства по выпуску чулочно-носочных изделий для детей и взрослых</t>
  </si>
  <si>
    <t>Производство сублимационной одежды (полный цикл)</t>
  </si>
  <si>
    <t>Повышение качества и ассортимента производимой продукции, а так же её доставки до потребителя. Удовлетворения потребительского спроса жителей Соликамского городского округа хлебобулочными, кондитерскими и кулинарными изделиями</t>
  </si>
  <si>
    <t>ИП Александров Олег Олегович</t>
  </si>
  <si>
    <t>Обновление медицинского оборудования в целях улучшения качества оказания мед.услуг и созданиенового рабочего места</t>
  </si>
  <si>
    <t>Развитие и модернизация производственного процесса для увеличения ассортимента и объема производимой прдукции</t>
  </si>
  <si>
    <t>Проверка</t>
  </si>
  <si>
    <t>ЗАО  «Олданс»</t>
  </si>
  <si>
    <t>Организация производства в Перми по переработке вторичных полимеров в сырье для промышленного выпуска пластиковой пищевой упаковки и полиэфирного штапельного волокна</t>
  </si>
  <si>
    <t>ООО «ЗОООПТ»</t>
  </si>
  <si>
    <t>ООО «ЗАВОД НЕФТЕГАЗОВОЙ АППАРАТУРЫ«
АНОДЪ»</t>
  </si>
  <si>
    <t>ООО «Студия детской мебели Песочница»</t>
  </si>
  <si>
    <t>ООО «Классик»</t>
  </si>
  <si>
    <t>ООО «Пермский завод композитных изделий»</t>
  </si>
  <si>
    <t>ООО «32+»</t>
  </si>
  <si>
    <t>ООО «Жемчужина»</t>
  </si>
  <si>
    <t>ООО «Электромашсервис»</t>
  </si>
  <si>
    <t>ООО «Тилия»</t>
  </si>
  <si>
    <t>ООО «Пермский завод строительных материалов»</t>
  </si>
  <si>
    <t>ООО ФАБРИКА МЯГКОЙ
МЕБЕЛИ «Аврора»</t>
  </si>
  <si>
    <t>ООО «ППК Лаврушин»</t>
  </si>
  <si>
    <t>ООО «Зубные феи»</t>
  </si>
  <si>
    <t>ООО «Клиника «Медгарант»</t>
  </si>
  <si>
    <t>ООО «Торговая компания Сарко»</t>
  </si>
  <si>
    <t>ООО «Пермский медицинский центр»</t>
  </si>
  <si>
    <t>ООО «Эксперт-Упаковка»</t>
  </si>
  <si>
    <t>ООО «Частная клиника-салон «Роден»</t>
  </si>
  <si>
    <t>ООО «ГАСТРОЦЕНТР»</t>
  </si>
  <si>
    <t>ООО «Урал-Сетка»</t>
  </si>
  <si>
    <t>ООО «Гутен Лаб»</t>
  </si>
  <si>
    <t>ООО «Гутен Таг»</t>
  </si>
  <si>
    <t>АО «Меакир»</t>
  </si>
  <si>
    <t>ООО «Астория»</t>
  </si>
  <si>
    <t>ООО Научно-производственное
объединение «Урал ГидроПром»</t>
  </si>
  <si>
    <t>ООО «Медилюкс»</t>
  </si>
  <si>
    <t>ООО «Любимый доктор»</t>
  </si>
  <si>
    <t>ООО «Медицинский центр Диа-Мед»</t>
  </si>
  <si>
    <t>ООО «Тенториум»</t>
  </si>
  <si>
    <t>ООО «Завод металлических конструкций»</t>
  </si>
  <si>
    <t>ООО «Юнит»</t>
  </si>
  <si>
    <t>ООО «Бонус»</t>
  </si>
  <si>
    <t>ЗАО Медицинский центр «Современная терапия»</t>
  </si>
  <si>
    <t>ООО «Урал Сервис»</t>
  </si>
  <si>
    <t>ООО «Стройсервис»</t>
  </si>
  <si>
    <t>ООО «Чусовской завод по восстановлению труб»</t>
  </si>
  <si>
    <t>ООО «Ник»</t>
  </si>
  <si>
    <t>ООО «Максиспорт»</t>
  </si>
  <si>
    <t>ООО «Новостом»</t>
  </si>
  <si>
    <t>ООО «Фабио -Рус»</t>
  </si>
  <si>
    <t>срок окупаемости 42 мес., но начало реализации в 01 2019, то есть осталось 13 мес.</t>
  </si>
  <si>
    <t>Мартьянов+</t>
  </si>
  <si>
    <t>Никитина</t>
  </si>
  <si>
    <t xml:space="preserve">№ </t>
  </si>
  <si>
    <t>№ в журнале</t>
  </si>
  <si>
    <t xml:space="preserve">МО </t>
  </si>
  <si>
    <t>СМСП</t>
  </si>
  <si>
    <t>ИНН</t>
  </si>
  <si>
    <t xml:space="preserve">ОКВЭД </t>
  </si>
  <si>
    <t xml:space="preserve">Наличие в реестре СМП (малое /микро/ среднее) </t>
  </si>
  <si>
    <t xml:space="preserve">Адрес производства </t>
  </si>
  <si>
    <t>Электронная почта</t>
  </si>
  <si>
    <t>Контактные данные (ФИО, тел. )</t>
  </si>
  <si>
    <t>Наименование проекта</t>
  </si>
  <si>
    <t>Наименование субсидии</t>
  </si>
  <si>
    <t>Сумма запрашиваемой субсидии (руб)</t>
  </si>
  <si>
    <t xml:space="preserve">Дата подачи заявки </t>
  </si>
  <si>
    <t xml:space="preserve">Наличие  задолженности </t>
  </si>
  <si>
    <t>Дата в справке от ФНС</t>
  </si>
  <si>
    <t>Проверка СМЭВ</t>
  </si>
  <si>
    <t>Начало деятельности СМСП</t>
  </si>
  <si>
    <t xml:space="preserve">Уведомление о соответсвии </t>
  </si>
  <si>
    <t xml:space="preserve">Уведомление о НЕ соответсвии </t>
  </si>
  <si>
    <t>Причина несоответствия</t>
  </si>
  <si>
    <t>Когда необходимо писать уведомления</t>
  </si>
  <si>
    <t>Планируемые рабочие места за время реализации бизнес-проекта</t>
  </si>
  <si>
    <t>в т.ч. до 31.12.2021 г.</t>
  </si>
  <si>
    <t>Объем инвестиций, тыс. руб.</t>
  </si>
  <si>
    <t>ССЧ за 2020</t>
  </si>
  <si>
    <t>ССЧ за 2021</t>
  </si>
  <si>
    <t>Прирост ССЧ</t>
  </si>
  <si>
    <t>Оборот 2019</t>
  </si>
  <si>
    <t>Оборот 2020</t>
  </si>
  <si>
    <t>Прирост оборота</t>
  </si>
  <si>
    <t>г. Пермь</t>
  </si>
  <si>
    <t>ООО "Дакрон"</t>
  </si>
  <si>
    <t>5904368380</t>
  </si>
  <si>
    <t>38.32.53 Обработка отходов и пластмасс</t>
  </si>
  <si>
    <t>микро</t>
  </si>
  <si>
    <t>г. Пермь, ул. Миргородская, 1</t>
  </si>
  <si>
    <t>kpdavia@mail.ru</t>
  </si>
  <si>
    <t>Кудрявцев Павел Дмитриевич, 8-902-475-26-15</t>
  </si>
  <si>
    <t>субсидий на возмещение части затрат, связанных с приобретением субъектами МСП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</si>
  <si>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нет</t>
  </si>
  <si>
    <t>ИП Фукалов Юрий Васильевич</t>
  </si>
  <si>
    <t>590200296099</t>
  </si>
  <si>
    <t>22.22 Производство пластмассовых изделий для упаковывания товаров</t>
  </si>
  <si>
    <t>малое</t>
  </si>
  <si>
    <t>614030, г. Пермь, ул. Писарева, 2а</t>
  </si>
  <si>
    <t>tehnohim.buh@MAIL.RU</t>
  </si>
  <si>
    <t>Фукалова Лариса Евгеньевна, раб. 8(342)206-07-35, 8902-802-54-24</t>
  </si>
  <si>
    <t>ООО "Пермский трубопроводный завод"</t>
  </si>
  <si>
    <t>28.14 - Производство арматуры трубопроводной (арматуры)</t>
  </si>
  <si>
    <t>614037, г. Пермь, ул. Набережная, 15 корп. 1</t>
  </si>
  <si>
    <t>Kolesnikov_SV@mail.ru</t>
  </si>
  <si>
    <t>Сергей Владимирович Колесников, директор +79024721107, мария Викторовна Чиркова, директор по финансам +7 922 312 00 00</t>
  </si>
  <si>
    <t>г. Кизел</t>
  </si>
  <si>
    <t xml:space="preserve">ООО "Инициатива" </t>
  </si>
  <si>
    <t>5911063300</t>
  </si>
  <si>
    <t>14.19 - Производство прочей одежды и аксессуаров одежды</t>
  </si>
  <si>
    <t>среднее</t>
  </si>
  <si>
    <t xml:space="preserve">618353, Пермский край, г. Кизел, ул. Ленина, 51 </t>
  </si>
  <si>
    <t>nikitenko@pcim59.ru</t>
  </si>
  <si>
    <t>Никитенко Ирина Александровна, 8909-104-73-24</t>
  </si>
  <si>
    <t>Организация вышивального участка на действующем произсодстве в целях снижения текущих производственных издержек и расширения ассортимента выпускаемой продукции</t>
  </si>
  <si>
    <t>25.02.2021 03.03.2021</t>
  </si>
  <si>
    <t>г. Нытва</t>
  </si>
  <si>
    <t>ООО "МФС-Пермь"</t>
  </si>
  <si>
    <t>5916026736</t>
  </si>
  <si>
    <t>86.10 - Деятельность больничных организаций</t>
  </si>
  <si>
    <t>г. Нытва, ул. Ленина, 5 (производство), ул. К.Маркса,65 (юр.)</t>
  </si>
  <si>
    <t>e-kuchev@yandex.ru</t>
  </si>
  <si>
    <t>Смолина Виктория Анатольевна, 89026424285, Кучев Евгений Михайлович 89922302076</t>
  </si>
  <si>
    <t>ООО "НАУЧНО-ПРОИЗВОДСТВЕННАЯ ФИРМА
"ПЕРМХИМПРОДУКТ"</t>
  </si>
  <si>
    <t>20.41.3 - Производство мыла и моющих средств, чистящих и полурующих средств</t>
  </si>
  <si>
    <t>г. Пермь, ул. Даншина, 4а, оф.6</t>
  </si>
  <si>
    <t>mov@chemy.ru; kukowa@chemy.ru</t>
  </si>
  <si>
    <t>Кукова Елена Ивановна, 8(342) 206-88-98</t>
  </si>
  <si>
    <r>
      <t xml:space="preserve">субсидия на возмещение части затрат, связанных с уплатой субъектами малого и среднего предпринимательства </t>
    </r>
    <r>
      <rPr>
        <b/>
        <sz val="10"/>
        <color theme="1"/>
        <rFont val="Times New Roman"/>
        <family val="1"/>
        <charset val="204"/>
      </rPr>
      <t>первого взноса (аванса)  при заключении договора (договоров) лизинга</t>
    </r>
    <r>
      <rPr>
        <sz val="10"/>
        <color theme="1"/>
        <rFont val="Times New Roman"/>
        <family val="1"/>
        <charset val="204"/>
      </rPr>
      <t xml:space="preserve">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 (далее - субсидия на возмещение части затрат, связанных с уплатой первого взноса аванса по договорам лизинга оборудования</t>
    </r>
  </si>
  <si>
    <t>дер. Оськино Соликамский район</t>
  </si>
  <si>
    <t>ООО "Уралтехснаб"</t>
  </si>
  <si>
    <t>16.10 - Распиловка и строгание древесины</t>
  </si>
  <si>
    <t>г. Пермь, ул. Дзержинского, д 59, оф А 300\4 Адрес нахождения дер. Оськино, Соликамский район (доехать до дер. Никино  - база Краснй Октябрь, там встретят)</t>
  </si>
  <si>
    <t>89222440072@mail.ru</t>
  </si>
  <si>
    <t>Мартьянова Олеся Владимировна 8-922-24-40-072, Владимир 8-912-88-35-246</t>
  </si>
  <si>
    <t>АО "ПРОМЫШЛЕННОЕ ПРЕДПРИЯТИЕ МАТЕРИАЛЬНО-ТЕХНИЧЕСКОГО СНАБЖЕНИЯ "ПЕРМСНАБСБЫТ"</t>
  </si>
  <si>
    <t>27.90- Производство прочего  электрического оборудования</t>
  </si>
  <si>
    <t>г. Пермь, ул. Репина 115, корпус 1 г. Пермь, ул. Новозвягинская, 57</t>
  </si>
  <si>
    <t>politov@pss.ru; matanceva@pss.ru</t>
  </si>
  <si>
    <t>Редекоп Александр Гарольдович (ген. директор) 89026437507, Матанцева Мария Олеговна, 89194998353</t>
  </si>
  <si>
    <t>26.02.2021  03.03.2021</t>
  </si>
  <si>
    <t>г. Чайковский</t>
  </si>
  <si>
    <t>ООО "Эрис"</t>
  </si>
  <si>
    <t>5920017357</t>
  </si>
  <si>
    <t>26.51 - Производство инструментов и приборов для измерения, тестирования навигации</t>
  </si>
  <si>
    <t>Пермский край, г. Чайковский, ул. Промышленная, дом 8\25</t>
  </si>
  <si>
    <t>eris@eriskip.ru</t>
  </si>
  <si>
    <t>Пикулева Ольга Ивановна 32441-5-55-11 доб 106</t>
  </si>
  <si>
    <t>ООО "Пикник"</t>
  </si>
  <si>
    <t>16.29 - Производство прочих деревянных изделий; производство изделий из пробки, соломки и материалов для плетения</t>
  </si>
  <si>
    <t>г. Нытва, ул. Комарова, 100</t>
  </si>
  <si>
    <t>latoflex1@yandex.ru</t>
  </si>
  <si>
    <t>Чертулов Игорь Сергеевич, 8 902 79 134 34</t>
  </si>
  <si>
    <t>01.03.2021 04.03.2021</t>
  </si>
  <si>
    <t>г. Верещагино</t>
  </si>
  <si>
    <t>ИП КИРАКОСЯН ИЛОНА ВАЧИКОВНА</t>
  </si>
  <si>
    <t>590775649141</t>
  </si>
  <si>
    <t>Фактический адрес: г. Верещагинский район, село Путино, ул. Комскомольская, 12 Юридический адрес: Верещагинский район, г. Верещагино, ул. 8 Марта, д. 1 кв. 73</t>
  </si>
  <si>
    <t>ananik1703@yandex.ru</t>
  </si>
  <si>
    <t>Погосян Ананик Погосович</t>
  </si>
  <si>
    <t>г. Чусовой</t>
  </si>
  <si>
    <t>ООО "Металлопласт"</t>
  </si>
  <si>
    <t>27.33 - Производство электроустановочного оборудования</t>
  </si>
  <si>
    <t>Пермский край, г. Чусовой, рабочий поселок Лямино, проезд Промпарковый, строение 12</t>
  </si>
  <si>
    <t>tarasov_1977@mail.ru</t>
  </si>
  <si>
    <t>Тарасов Александр Александрович 89026338011</t>
  </si>
  <si>
    <t>01.03.2021 05.03.2021</t>
  </si>
  <si>
    <t>ООО "Прана-Полимер"</t>
  </si>
  <si>
    <t>22.22 Производство резиновых и пластиковых изделий!</t>
  </si>
  <si>
    <t>614065, Пермский край, г. Пермь, ул. Верхнемулинская, 120А</t>
  </si>
  <si>
    <t>oav@pranapol.ru</t>
  </si>
  <si>
    <t>Оглезнев Алексей Владимирович, 89027923866</t>
  </si>
  <si>
    <t>заказать</t>
  </si>
  <si>
    <t>г. Красновишерск</t>
  </si>
  <si>
    <t>618590, Пермский край,                              г. Красновишерск, ул. Спортивная, д.16, кв.43</t>
  </si>
  <si>
    <t>n.ef.yakovleva@mail.ru</t>
  </si>
  <si>
    <t>Якунина Юлия Сергеевна 89027942665</t>
  </si>
  <si>
    <t>д. Заимка, Лысьвенский район</t>
  </si>
  <si>
    <t>ООО "УРАЛИМПОРТ"</t>
  </si>
  <si>
    <t>27.33 - Производство электроустановочных изделий</t>
  </si>
  <si>
    <t>г. Пермь, ул. Академика Веденеева, 48, фактический адрес нахождения оборудования: д. Заимка, Лысьвенский район</t>
  </si>
  <si>
    <r>
      <t xml:space="preserve">субсидия на возмещение части затрат, связанных </t>
    </r>
    <r>
      <rPr>
        <b/>
        <sz val="10"/>
        <color theme="1"/>
        <rFont val="Times New Roman"/>
        <family val="1"/>
        <charset val="204"/>
      </rPr>
      <t>с уплатой субъектами малого и среднего предпринимательства первого взноса (аванса)  при заключении договора (договоров) лизинга</t>
    </r>
    <r>
      <rPr>
        <sz val="10"/>
        <color theme="1"/>
        <rFont val="Times New Roman"/>
        <family val="1"/>
        <charset val="204"/>
      </rPr>
      <t xml:space="preserve">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 (далее - субсидия на возмещение части затрат, связанных с уплатой первого взноса аванса по договорам лизинга оборудования</t>
    </r>
  </si>
  <si>
    <t>г. Лысьва</t>
  </si>
  <si>
    <t>ООО "ТД Урал ПАК"</t>
  </si>
  <si>
    <t>22.21 - Производство пластмассовых плит</t>
  </si>
  <si>
    <t>г. Лысьва, д. Заимка</t>
  </si>
  <si>
    <t>Повышение производительности участка подготовки сырья для производства гофротрубы, крашеных и магистральных кабель-каналов. Развитие автопарка"</t>
  </si>
  <si>
    <t>ООО "32 ПРАКТИКА ПЛЮС"</t>
  </si>
  <si>
    <t>86.23 - Стоматологическая практика</t>
  </si>
  <si>
    <t>микропредприятие</t>
  </si>
  <si>
    <t>614010, г. Пермь, ул. Куйбышева, д. 97, 1 этаж.</t>
  </si>
  <si>
    <t>a.balandina32@yandex.ru</t>
  </si>
  <si>
    <t>Баландина Анастасия Юрьевна 89129845720</t>
  </si>
  <si>
    <t>г. Краснокамск</t>
  </si>
  <si>
    <t>ЗАО "Олданс"</t>
  </si>
  <si>
    <t>5902136376</t>
  </si>
  <si>
    <t>22.29.2 - Производство прочих изделий из пластмасс, не включенных в другие группировки, кроме устройств пломбировочных их пластика</t>
  </si>
  <si>
    <t>г. Пермь, ул. Монастырская 3А оборудование находится по адресу: г. Краснокамск, ул. Шоссейная, 39</t>
  </si>
  <si>
    <t>develop@oldans.ru; bystryh_vera@mail.ru</t>
  </si>
  <si>
    <t>Бурков Данил Сергеевич (ген. Директор) 8982-48-11-256, Быстрых Вера Сергеевна, 8-912-599-85-52</t>
  </si>
  <si>
    <t>26.02.2021 10.03.2021</t>
  </si>
  <si>
    <t>г. Кунгур</t>
  </si>
  <si>
    <t>ИП Медянникова Елена Андреевна</t>
  </si>
  <si>
    <t>591796245529</t>
  </si>
  <si>
    <t>10.61 Производство продуктов мукомольной и крупяной промышленности</t>
  </si>
  <si>
    <t>617470 Пермский край, г. Кунгур, ул Красная д. 115</t>
  </si>
  <si>
    <t>pikon2005@mail.ru</t>
  </si>
  <si>
    <t>Дунина Галина Викторовна 89194905203</t>
  </si>
  <si>
    <t>02.03.2021 10.03.2021</t>
  </si>
  <si>
    <t>ООО "МедЛаб"</t>
  </si>
  <si>
    <t>86 - Деятельность в области здравоохранения</t>
  </si>
  <si>
    <t>г. Верещагино, ул. К-маркса, 56-46 и г. очер, ул Коммунистическая, 32</t>
  </si>
  <si>
    <t>lebedeva19@yandex.ru</t>
  </si>
  <si>
    <t>Бушуева Оксана Евгеньевна</t>
  </si>
  <si>
    <t xml:space="preserve">г. Чусовой </t>
  </si>
  <si>
    <t>ООО "Чусовские минеральные удобрения"</t>
  </si>
  <si>
    <t>20.15.5 - Производство калийных минеральных или химических удобрений</t>
  </si>
  <si>
    <t>618200, г. Чусовой, ул. Трудовая, строение 9/2</t>
  </si>
  <si>
    <t>chusmf@chusmf.ru</t>
  </si>
  <si>
    <t>Титов Виталий Александрович, +79128842635</t>
  </si>
  <si>
    <r>
      <t xml:space="preserve">субсидия на возмещение части затрат, связанных </t>
    </r>
    <r>
      <rPr>
        <b/>
        <sz val="10"/>
        <color theme="1"/>
        <rFont val="Times New Roman"/>
        <family val="1"/>
        <charset val="204"/>
      </rPr>
      <t xml:space="preserve">с уплатой субъектами малого и среднего предпринимательства первого взноса (аванса)  при заключении договора (договоров) лизинга </t>
    </r>
    <r>
      <rPr>
        <sz val="10"/>
        <color theme="1"/>
        <rFont val="Times New Roman"/>
        <family val="1"/>
        <charset val="204"/>
      </rPr>
      <t>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 (далее - субсидия на возмещение части затрат, связанных с уплатой первого взноса аванса по договорам лизинга оборудования</t>
    </r>
  </si>
  <si>
    <t>ООО "Евромед-Плюс"</t>
  </si>
  <si>
    <t>86.23 - Стоматологическая практика,  указан в паспорте 86.21 - общая врачебная практика в свидетельстве</t>
  </si>
  <si>
    <t>г. Пермь, ул. Пожарского 19</t>
  </si>
  <si>
    <t>euromed-plus@yandex.ru</t>
  </si>
  <si>
    <t>Чудинов Константин Юрьевич</t>
  </si>
  <si>
    <t>Ординский район</t>
  </si>
  <si>
    <t>ООО "Союз Агро"</t>
  </si>
  <si>
    <t>5951002008</t>
  </si>
  <si>
    <t>10.41 Производство масел и жиров</t>
  </si>
  <si>
    <t>617500, Пермский край, Ординский район, село Орда, ул. Трактовая, дом 26, офис 1.</t>
  </si>
  <si>
    <t>21007-orda@mail.ru</t>
  </si>
  <si>
    <t>Овчинников Андрей Михайлович 8(902)799-54-60 Контактное лицо: Сапогова Юлия Михайловна, 34(258)2-10-06</t>
  </si>
  <si>
    <t>25.02.2021 04.03.2021 11.03.2021</t>
  </si>
  <si>
    <t>01.03.2021 09.03.2021</t>
  </si>
  <si>
    <t>590404729390</t>
  </si>
  <si>
    <t>17.29 - Производство прочих изделий из бумаги и картона</t>
  </si>
  <si>
    <t>г. Краснокамск, ул. Трубная, дом 7/3</t>
  </si>
  <si>
    <t>nata50001@mail.ru</t>
  </si>
  <si>
    <t xml:space="preserve">Астахова Наталья Николаевна </t>
  </si>
  <si>
    <t>Пермский район</t>
  </si>
  <si>
    <t>ООО "ЗОООПТ"</t>
  </si>
  <si>
    <t>23.49 Производство  прочих керамических изделий</t>
  </si>
  <si>
    <t>614513, Пермский край, Пермский район, д. Хмели, Шоссе Космонавтов, 368/2</t>
  </si>
  <si>
    <t>mma@zooopt.com</t>
  </si>
  <si>
    <t>Малышева Мария Александровна 89124938936</t>
  </si>
  <si>
    <t>02.03.2021 11.03.2021</t>
  </si>
  <si>
    <t>п. Ферма, Пермский район</t>
  </si>
  <si>
    <t>10.71 - Производство хлеба и мучных кондитерских изделий, тортов и пирожных  недлительного хранения</t>
  </si>
  <si>
    <t>614531, Пермский край, Пермский район, п. Ферма, ул. Речная, 2/1</t>
  </si>
  <si>
    <t>azmatov.aidar@mail.ru</t>
  </si>
  <si>
    <t>Азматова Ирина Егоровна, 89194970221</t>
  </si>
  <si>
    <t>09.03.2021 12.03.2021</t>
  </si>
  <si>
    <t>ООО "ЗАВОД НЕФТЕГАЗОВОЙ АППАРАТУРЫ"
АНОДЪ"</t>
  </si>
  <si>
    <t>27.90 - Производство прочего электрического оборудования</t>
  </si>
  <si>
    <t>614112, г. Пермь, ул. Репина, д.115, Причальная 11</t>
  </si>
  <si>
    <t>Матанцева Мария Олеговна, 89194998353</t>
  </si>
  <si>
    <t>05.03.2021 12.03.2021</t>
  </si>
  <si>
    <t>31.09 - Производство прочей мебели</t>
  </si>
  <si>
    <t>614025, г. Пермь, ул. Героев Хасана, д. 105, корп. 70, подъезд 67</t>
  </si>
  <si>
    <t>e.farhullina@pesochnica.biz</t>
  </si>
  <si>
    <t>Фархуллина Эльмира Радиковна,89526537224</t>
  </si>
  <si>
    <t>ООО "Классик"</t>
  </si>
  <si>
    <t>20.3 - Производство красок, лаков и аналогичных материалов для нанесения покрытий, полиграфических красок и мастик</t>
  </si>
  <si>
    <t>Факт: г. Пермь, ул. Ласьвинская, 84, Юридический: г. Пермь, ул. Николая Островского, 93 корпус Д</t>
  </si>
  <si>
    <t>mnn@optimist.perm.ru</t>
  </si>
  <si>
    <t>Малышева Наталья Николаевна, 89194415949</t>
  </si>
  <si>
    <t>ООО "Пермский завод композитных изделий"</t>
  </si>
  <si>
    <t>23.14 - Производство стекловолокна</t>
  </si>
  <si>
    <r>
      <t xml:space="preserve">Юр.адрес: г. Пермь, ул.Монастырская, 12, офис 508 Адрес нахождения оборудования: </t>
    </r>
    <r>
      <rPr>
        <b/>
        <sz val="11"/>
        <color theme="1"/>
        <rFont val="Times New Roman"/>
        <family val="1"/>
        <charset val="204"/>
      </rPr>
      <t>г. Пермь, ул. Васильева. 9 и г. Оса, ул. Крыловская, 5</t>
    </r>
  </si>
  <si>
    <t>pzki59@pzki59.ru</t>
  </si>
  <si>
    <t>Сивенский район, с. Сива</t>
  </si>
  <si>
    <t>593305535945</t>
  </si>
  <si>
    <t>10.71 - Производство хлеба и мучных кондитерских изделий, тортов и пирожных недлительного хранения</t>
  </si>
  <si>
    <t>Юр: Пермский край, Сивенский район, с. Сива, ул. Дальняя, д. 33. Факт: Пермский край, Сивенский район, с. Сива, ул Садовая, д. 24.</t>
  </si>
  <si>
    <t>svetlanabyk@yandex.ru</t>
  </si>
  <si>
    <t>Козлова Светлана Павловна 8 952 316 22 30</t>
  </si>
  <si>
    <t>с. Барда</t>
  </si>
  <si>
    <t>ООО "32+"</t>
  </si>
  <si>
    <t>с. Барда, ул. Кирова, д.11Г, офис 1</t>
  </si>
  <si>
    <t>ooo32plus@mail.ru</t>
  </si>
  <si>
    <t>Ягафарова Фазия Шамильевна 89519539183</t>
  </si>
  <si>
    <t>09.03.2021 15.03.2021</t>
  </si>
  <si>
    <t>г. Березники</t>
  </si>
  <si>
    <t>ООО "Жемчужина"</t>
  </si>
  <si>
    <t>Фактический: г. Березники, ул. Ломоносова, 98, Бизнес-центр ФОРУМ, Юридический: г. Соликамск, ул. Розы Землячки, д.4 кв. 2</t>
  </si>
  <si>
    <t>zhemchuzhina_ooo@mail.ru</t>
  </si>
  <si>
    <t xml:space="preserve">Захаров Владимир Сергеевич, 89504562061, 89223019595 Администратор Жемчужина </t>
  </si>
  <si>
    <t>ООО "Электромашсервис"</t>
  </si>
  <si>
    <t xml:space="preserve">27.11 - Производство электродвигателей, электрогенераторов и трансформаторов </t>
  </si>
  <si>
    <t>618900, Пермский край, г. Лысьва, ул. Чапаева, 75</t>
  </si>
  <si>
    <t>barsukov@mkpmail.ru</t>
  </si>
  <si>
    <t>Барсуков Алексей Витальевич, 89027904482</t>
  </si>
  <si>
    <t>г. Чернушка</t>
  </si>
  <si>
    <t>ООО "Тилия"</t>
  </si>
  <si>
    <t>16.23.1 - Производство деревянных строительных конструкций и столярных изделий</t>
  </si>
  <si>
    <t>Юр: Пермский край, г. Чернушка, ул. Пермдорстрой, д. 40. Факт  Пермский край, г. Чернушка, ул. Свердлова, 58.</t>
  </si>
  <si>
    <t>elit-les@mail.ru</t>
  </si>
  <si>
    <t>Диденко Иван Юрьевич, 8 982 436 200 06</t>
  </si>
  <si>
    <t>ООО "Пермский завод строительных материалов"</t>
  </si>
  <si>
    <t>23.64 - Производство сухих бетонных смесей</t>
  </si>
  <si>
    <t>г. Пермь, ул. Гальперина, 19</t>
  </si>
  <si>
    <t>2474490@gmail.com</t>
  </si>
  <si>
    <t>Федоров Игорь Александрович, 89617571777</t>
  </si>
  <si>
    <t>Пермский район, п. Мулянка</t>
  </si>
  <si>
    <t>ООО ФАБРИКА МЯГКОЙ
МЕБЕЛИ "Аврора"</t>
  </si>
  <si>
    <t>Пермский край, г. Пермский район, п. Мулянка, ул. Октябрьская, д.45</t>
  </si>
  <si>
    <t>na_tungus@mail.ru</t>
  </si>
  <si>
    <t>Тунгускова Наталья Александровна</t>
  </si>
  <si>
    <t>10.03.2021 16.03.2021</t>
  </si>
  <si>
    <t>ООО "ППК Лаврушин"</t>
  </si>
  <si>
    <t>10.82 - Производство какао, шоколада и сахаристых кондитерских изделий</t>
  </si>
  <si>
    <t>г. Пермь, ул. Дзержинского, д. 59, помещение Б-110</t>
  </si>
  <si>
    <t>skaryagin@lavrushino.ru</t>
  </si>
  <si>
    <t>Карягин Сергей Владимирович</t>
  </si>
  <si>
    <t>ООО "Зубные феи"</t>
  </si>
  <si>
    <t>Юридический адрес: г. Березники, ул. Свердлова 168-100. оборудование по адресу: г. Березники, ул. К. Маркса 60</t>
  </si>
  <si>
    <t>89125982807@mail.ru</t>
  </si>
  <si>
    <t>Терентьев Дмитрий Евгеньевич, 89125982807</t>
  </si>
  <si>
    <t>31.10 - Производство мебели для офисов и предприятий торговли</t>
  </si>
  <si>
    <t>614066, г. Пермь, ул. 9-го Мая, д.3 кв.76, оборудование находится по адресу: г. Пермь, ул. Леонова, 43</t>
  </si>
  <si>
    <t>lenamich@yandex.ru</t>
  </si>
  <si>
    <t>Михайлова Елена Валерьевна, 200-91-38</t>
  </si>
  <si>
    <t>12.03.2021 16.03.2021</t>
  </si>
  <si>
    <t>ООО "Клиника "Медгарант"</t>
  </si>
  <si>
    <t>г. Пермь, ул. Пушкарская, 136А, вход отдельный</t>
  </si>
  <si>
    <t>medgarant14@yandex.ru; 2196229us@gmail.com</t>
  </si>
  <si>
    <t>Соколова Светлана Юрьевна, 8 912 88 43 611</t>
  </si>
  <si>
    <t>с. Уинское</t>
  </si>
  <si>
    <t>16.23 - Производство прочих деревянных строительных конструкций и столярных изделий</t>
  </si>
  <si>
    <t>Уинский район, с. Уинское,  ул. Кирова, 69</t>
  </si>
  <si>
    <t>perfilov@capko.ru; olgakilyanova@mail.ru</t>
  </si>
  <si>
    <t>Перфилов Игорь Николаевич</t>
  </si>
  <si>
    <t>10.03.2021 17.03.2021</t>
  </si>
  <si>
    <t>ООО "Пермский медицинский центр"</t>
  </si>
  <si>
    <t>г. Пермь, ул. А. Матросова, д.3</t>
  </si>
  <si>
    <t>ceo@lymphatech.ru</t>
  </si>
  <si>
    <t>Гаряев Константин Павлович, 89991154501</t>
  </si>
  <si>
    <t>Ильинский район</t>
  </si>
  <si>
    <t>пос. Ильинский, ул. Гаражная, 3</t>
  </si>
  <si>
    <t>ooogurman2010@yandex.ru</t>
  </si>
  <si>
    <t>Игнатова Ольга Васильевна, 89026496246</t>
  </si>
  <si>
    <t>11.03.2021 17.03.2021</t>
  </si>
  <si>
    <t>15.03.2021 18.03.2021</t>
  </si>
  <si>
    <t>ООО "Эксперт-Упаковка"</t>
  </si>
  <si>
    <t>17.29 - производство прочих изделий из бумаги и картона - производство формовочных картонных упаковок для яиц и прочих бумажных рельефных упаковочных изделий</t>
  </si>
  <si>
    <t>г. Кунгур,  поселоу городского типа Нагорный, территория ПРОМБАЗА, Г1</t>
  </si>
  <si>
    <t>Tehsfera@mail.ru</t>
  </si>
  <si>
    <t>Кончин Михаил Александрович</t>
  </si>
  <si>
    <t>12.03.2021                       18.03.2021</t>
  </si>
  <si>
    <t>ООО "Частная клиника-салон "Роден"</t>
  </si>
  <si>
    <t>86.21 - Общая врачебная практика</t>
  </si>
  <si>
    <t>г. Пермь, ул. Луначарского, 35</t>
  </si>
  <si>
    <t>roden-med@roden.perm.ru</t>
  </si>
  <si>
    <t>Файзулина Полина Юрьевна, 89027968759</t>
  </si>
  <si>
    <t>ООО "ГАСТРОЦЕНТР"</t>
  </si>
  <si>
    <t>614068, г. Пермь, ул. Попова, 27</t>
  </si>
  <si>
    <t>gastrocenter@mail.ru</t>
  </si>
  <si>
    <t xml:space="preserve">Муратова Наталья Ибрагимовна, 89028328773 </t>
  </si>
  <si>
    <t>По договору № 54 от 10.04.2019 г. к субсидированию предъявляется Тестер герметичности Pentax SHA-P5 со стоимостью 15 000,00 руб.</t>
  </si>
  <si>
    <t>ООО "Урал-Сетка"</t>
  </si>
  <si>
    <t>25.11 - Производство строительных металлических конструкций</t>
  </si>
  <si>
    <t>г. Пермь, ул. Промышленная, 101, офис 217</t>
  </si>
  <si>
    <t>belyy@uralsetka.com</t>
  </si>
  <si>
    <t>Белый Дмитрий Борисович, 89655532000</t>
  </si>
  <si>
    <t>ООО "Гутен Лаб"</t>
  </si>
  <si>
    <t>32.5 - Производство медицинских инструментов и оборудования</t>
  </si>
  <si>
    <t>г. Пермь, ул. Чернышевского, дом 15а, этаж 1, оф. 5.</t>
  </si>
  <si>
    <t>finans@medgut.ru</t>
  </si>
  <si>
    <t>Ленкова Надежда Валерьевна 228 00 99</t>
  </si>
  <si>
    <t>12.03.201 17.03.2021</t>
  </si>
  <si>
    <t>ООО "Гутен Таг"</t>
  </si>
  <si>
    <t>г. Пермь, ул. Петропавловская, 29</t>
  </si>
  <si>
    <t>info@medgut.ru</t>
  </si>
  <si>
    <t>Ленкова Надежда Валерьевна</t>
  </si>
  <si>
    <t>АО "Меакир"</t>
  </si>
  <si>
    <t>23.32 - Производство кирпича, черепицы и прочих строительных изделий из обожженной глины</t>
  </si>
  <si>
    <t>г. Березники, ул. Новосодовая, 30</t>
  </si>
  <si>
    <t>finance@meakir.ru</t>
  </si>
  <si>
    <t>Матлин Юрий Владимирович, 8(3424)24-42-79</t>
  </si>
  <si>
    <t>594102585621</t>
  </si>
  <si>
    <t>Юр.: Пермский край, г. Красновишерск, ул. Островского, д. 27, оф. 4. Факт: Пермский край, г. Красновишерск, ул. Яковлева, 5.</t>
  </si>
  <si>
    <t>julia.vartanova@yandex.ru</t>
  </si>
  <si>
    <t>Вартанова Юлия Сергеевна 8-951-957-96-47</t>
  </si>
  <si>
    <t>ООО "Астория"</t>
  </si>
  <si>
    <t>31.09.2 - Изготовление прочей мебели и отделочных мебельных детале</t>
  </si>
  <si>
    <t>г. Пермь, С. Данщина 5. корп. 6</t>
  </si>
  <si>
    <t>bobrgroup@yandex.ru</t>
  </si>
  <si>
    <t>Корепанов Сергей Владимирович, 89222267545</t>
  </si>
  <si>
    <t xml:space="preserve">38.22 - Обработка и утилизация опасных отходов </t>
  </si>
  <si>
    <t>Оборудование: г. Нытва, ул. К.Маркса, 71</t>
  </si>
  <si>
    <t>info@it-max.pro</t>
  </si>
  <si>
    <t>Залесный Евгений Юрьевич, (342)202-32-32, 202-9999</t>
  </si>
  <si>
    <t>ООО Научно-производственное
объединение "Урал ГидроПром"</t>
  </si>
  <si>
    <t>28.13 - Производство прочих насосов и компрессоров</t>
  </si>
  <si>
    <t>614068, г. Пермь, ул. Данщина, 5/2, оборудование находится по адресу: 618000, Пермский край, г. Лысьва, ул. Орджоникидзе, 47</t>
  </si>
  <si>
    <t>glppo.ugp@mail.ru</t>
  </si>
  <si>
    <t>Утробина Татьяна Андреевна 259 13 43</t>
  </si>
  <si>
    <t>12.03.2021 18.03.2021</t>
  </si>
  <si>
    <t xml:space="preserve">п. 3.4.5.3 - отсутствие платежных поручений, подтверждающих оплату в полном объеме по безналичному расчету субъектами МСП приобретения оборудования, включая затраты на его монтаж, по договору № 7П от 13.02.2019 г. </t>
  </si>
  <si>
    <t>ООО "Медилюкс"</t>
  </si>
  <si>
    <t>г. Березники, ул. Пятилетки, 110</t>
  </si>
  <si>
    <t>32plus@mail.ru</t>
  </si>
  <si>
    <t>Карасев Александр Сергеевич, 89082772290</t>
  </si>
  <si>
    <t>ООО "Любимый доктор"</t>
  </si>
  <si>
    <t>Юридический адрес: г. Пермь,ул. Екатериниская, 202 Оборудование:г. Пермь, ул. Желябова 16</t>
  </si>
  <si>
    <t>lipilin@lovedok.ru</t>
  </si>
  <si>
    <t>Липилин Денис Владимирович, 89194785465</t>
  </si>
  <si>
    <t>ООО "Медицинский центр Диа-Мед"</t>
  </si>
  <si>
    <t>617830, г. Чернушка, ул. Тельмана, д.43 а</t>
  </si>
  <si>
    <t>abletipova@mail.ru</t>
  </si>
  <si>
    <t xml:space="preserve">Аблетипова Екатерина Джемильевна, 89091068581 </t>
  </si>
  <si>
    <t>15.03.2021 18.02.2021</t>
  </si>
  <si>
    <t xml:space="preserve">п. 3.4.5.3 - отсутствие платежных поручений (по договору № 0896 от 15.10.2019 г. </t>
  </si>
  <si>
    <t>ООО "Тенториум"</t>
  </si>
  <si>
    <t>10.89 - Производство прочих пищевых продуктов, не включенных в другие группировки</t>
  </si>
  <si>
    <r>
      <t xml:space="preserve">Пермский край, г. Пермь, ул. Космонавта Леонова, д. 90, </t>
    </r>
    <r>
      <rPr>
        <b/>
        <sz val="11"/>
        <color theme="1"/>
        <rFont val="Times New Roman"/>
        <family val="1"/>
        <charset val="204"/>
      </rPr>
      <t>Энергетиков, 39</t>
    </r>
  </si>
  <si>
    <t>gulevich.l@tentorium.ru</t>
  </si>
  <si>
    <t>Гулевич Лариса Леонидовна 8 922 338 50 05</t>
  </si>
  <si>
    <t xml:space="preserve">
В заявке ООО «Тенториум» к субсидированию предъявляются: по договору № 01-10-2020 от 08.10.2020 г. «Комплект литер для датировки…» стоимостью 7 587,0 рублей, по договору № 01-07-2019 от 05.07.2019 г. «Роликовый датер…» стоимостью 37 796,64 руб., которые не являются оборудованием в рамках Постановления № 1100-п.;
п. 2.1.10.  – субсидии предоставляются субъектам МСП, не осуществляющим производство и (или) реализацию подакцизных товаров, а также добычу и (или) реализацию полезных ископаемых, за исключением общераспространенных полезных ископаемых (код оквэд 47.11);
п. 3.4.5.1 – отсутствие в полном объеме договора № 12/01-01 от 12.01.2020 г. (отсутствие спецификации);
п. 3.4.5.3 - отсутствие платежных поручений, подтверждающих оплату в полном объеме по безналичному расчету субъектами МСП приобретения оборудования, включая затраты на его монтаж, по договору № П 7/19 от 17.05.2019 г. 
</t>
  </si>
  <si>
    <t>ООО "Завод металлических конструкций"</t>
  </si>
  <si>
    <t>25.29 - Производство прочих металлических цистерн, резервуаров и емкостей</t>
  </si>
  <si>
    <t>Юр.: г. Пермь, ул. Героев Хасана, 48, Факт: г. Чайковский, ул. Советская, 1/13 корп. 20</t>
  </si>
  <si>
    <t>zmk2011@bk.ru</t>
  </si>
  <si>
    <t>Босов Дмитрий Валерьевич, директор по развитию , 8 958 243 41 77</t>
  </si>
  <si>
    <t xml:space="preserve">
По договору № 04-07-19/1 от 04.07.2019 г. к субсидированию предъявляется Транспортное средство A124Х2… 
Основной ОКВЭД ООО "Завод металлических конструкций" – 25.29
</t>
  </si>
  <si>
    <t>ООО "Юнит"</t>
  </si>
  <si>
    <t>г. Пермь, ул. Сибирская, д. 94</t>
  </si>
  <si>
    <t>varentsovaiv@skunit.ru</t>
  </si>
  <si>
    <t>Варенцова Ирина Владимировна 8 992 202 23 30</t>
  </si>
  <si>
    <t>ООО "Бонус"</t>
  </si>
  <si>
    <t>14.12 - Производство спецодежды</t>
  </si>
  <si>
    <t>Юридический: г. Пермь, Ижевская, 29, факт уточнить ул. Данщина, 4, оф. 1, г. Кунгур, Ленина, 10</t>
  </si>
  <si>
    <t>zea@bonusopt.ru</t>
  </si>
  <si>
    <t>Залялетдинова Эльмира Альбертовна, 8-342-210-32-01 доб. 201</t>
  </si>
  <si>
    <t>16.03.2021 19.03.2021</t>
  </si>
  <si>
    <t>ЗАО Медицинский центр "Современная терапия"</t>
  </si>
  <si>
    <t>г. Пермь, ул. Окулова, 18</t>
  </si>
  <si>
    <t>mcst@medcentr-st.ru</t>
  </si>
  <si>
    <t>Уткина Людмила Юрьевна 211-03-03 доб. 200, Донченко Ольга Станиславовна 211-03-03 доб. 202</t>
  </si>
  <si>
    <t>ООО "Сабтор Титан"</t>
  </si>
  <si>
    <t>28.12.1 - Производство гидравлических и пневматических силовых установок и двигателей</t>
  </si>
  <si>
    <t>г. Пермь, ул.Репина, 127 литер EE1E2, Офис 16</t>
  </si>
  <si>
    <t>svbudusova@pzto-titan.ru</t>
  </si>
  <si>
    <t>Будусова Светлана Владимировна, 89124805275</t>
  </si>
  <si>
    <t>г. Кудымкар</t>
  </si>
  <si>
    <t>810703534501</t>
  </si>
  <si>
    <t>31.01 - Производство прочей мебели</t>
  </si>
  <si>
    <t>Факт: г. Кудымкар, ул. Свердлова, 60.</t>
  </si>
  <si>
    <t>khozyashevakud@mail.ru</t>
  </si>
  <si>
    <t>Хозяшева Татьяна Владимировна 89504660486</t>
  </si>
  <si>
    <t>17.03.2021 19.03.2021</t>
  </si>
  <si>
    <t>г. Чусовой, ул. Чернышевксого, д.14 , помещение 3</t>
  </si>
  <si>
    <t>revival-k@yandex.ru</t>
  </si>
  <si>
    <t>Мухаметшин Марат Шангарайевич, директор , 89024729317,  Перевалова Ольга Александровна, 89028098221</t>
  </si>
  <si>
    <t>с. Юсьва</t>
  </si>
  <si>
    <t>ООО "Урал Сервис"</t>
  </si>
  <si>
    <t>16.21 - Производство шпона, фанеры, деревянных плит и панелей</t>
  </si>
  <si>
    <t>Факт: Пермский край, с. Юсьва, ул. Гвардейская, д. 15</t>
  </si>
  <si>
    <t>02.02.2009@mail.ru</t>
  </si>
  <si>
    <t>Быков Андрей Александрович 89024730448</t>
  </si>
  <si>
    <t>ООО "Стройсервис"</t>
  </si>
  <si>
    <t>25.11 - Производство строительных металлических конструкций, изделий  и их частей</t>
  </si>
  <si>
    <t>г. Чусовой, ул. Вильвинская, 67/1</t>
  </si>
  <si>
    <t>kudryashov@delta-ural.com</t>
  </si>
  <si>
    <t>Кудряшов Станислав борисович, 89128857512</t>
  </si>
  <si>
    <t>ООО "Чусовской завод по восстановлению труб"</t>
  </si>
  <si>
    <t>33.12 Ремонт машин и оборудования</t>
  </si>
  <si>
    <t>г. Чусовой, пос. Лямино, ул. Космонавтов 8А</t>
  </si>
  <si>
    <t>urist333@list.ru</t>
  </si>
  <si>
    <t>Фарахутдинов Александр Фаридович, 89124624851</t>
  </si>
  <si>
    <t xml:space="preserve">г. Лысьва </t>
  </si>
  <si>
    <t>ООО "Ник"</t>
  </si>
  <si>
    <t>14.31 - Производство вязанных и трикотажных чулочно-носочных изделий</t>
  </si>
  <si>
    <t>г. Лысьва, ул. Коммунаров, 96</t>
  </si>
  <si>
    <t>niksocks@mail.ru</t>
  </si>
  <si>
    <t>Вотинов Виталий Владимирович, 89024780265</t>
  </si>
  <si>
    <t>ООО "Максиспорт"</t>
  </si>
  <si>
    <t>г. Пермь, ул. Окулова, д. 62.</t>
  </si>
  <si>
    <t>manager@maxxisport.ru</t>
  </si>
  <si>
    <t>Тонкова Ирина Васильевна 8 912 59 26 400</t>
  </si>
  <si>
    <t>г. Соликамск</t>
  </si>
  <si>
    <t>591900087198</t>
  </si>
  <si>
    <t>10.8 - Производство прочих пищевых продуктов</t>
  </si>
  <si>
    <t>г Соликамск, ул. Карналлитовая, 80</t>
  </si>
  <si>
    <t>zabludnyak_l@mail.ru</t>
  </si>
  <si>
    <t>Заблудняк Людмила Германовна 8(342)5348855</t>
  </si>
  <si>
    <t>ООО "Новостом"</t>
  </si>
  <si>
    <t>г.Соликамск, ул. 20-летия Победы, д.118</t>
  </si>
  <si>
    <t>novostom@bk.ru</t>
  </si>
  <si>
    <t>Скрипниченко Юлия Валерьевна, 8(342) 53 2 55 30</t>
  </si>
  <si>
    <t>ООО "Фабио -Рус"</t>
  </si>
  <si>
    <t>29.32.3 - Производство частей и преднадлежностей для автотранспортных средств</t>
  </si>
  <si>
    <t>г. Чусовой, ул. Вильвинская, 67а</t>
  </si>
  <si>
    <t>info@fabiorus.ru</t>
  </si>
  <si>
    <t>Чернышева Оксана Рустамовна, 89128876033</t>
  </si>
  <si>
    <t>Приложение № 2 к Протоколу заседания Экспертной группы  от 14.05.2021 г</t>
  </si>
  <si>
    <t>Расширение спектра выпускаемой номенклатуры препаратов и рынка сбыта, увеличение доли компаний на рынке БАД в России</t>
  </si>
  <si>
    <t>Обновление медицинского оборудования, внедрение цифровых технологий для повышения качества предоставляемых услуг (проведение операции, изготовление ортопедических конструкций, точная диагностика) на территории Пермского края и других регионов РФ</t>
  </si>
  <si>
    <t>Модернизация лесоперерабатывающего производства</t>
  </si>
  <si>
    <t>Приобретение промышленного комплекса лазерного раскроя металла Навигатор КС-18ВТ-6</t>
  </si>
  <si>
    <t>Автоматизация производства, упаковки продукции и увеличение производства электрических изделий</t>
  </si>
  <si>
    <t xml:space="preserve">Модернизация оборудования в целях увеличения производительности, облегчения условий труда и повышения качества продукции, реализуемой на территории Пермского края с перспективой поставки на экспорт </t>
  </si>
  <si>
    <t>Хирургический стационар с собственной лабораторией "Центр профессиональной медицины"</t>
  </si>
  <si>
    <t>Модернизация производства с целью освоения новых видов продукции</t>
  </si>
  <si>
    <t>Производства хлеба и мучных изделий под брендом "Печка"</t>
  </si>
  <si>
    <t>Расширение перечня услуг по программе профилактики колоректального рака у взрослого населения Пермского края за счет обновления оборудования в ООО МЦ Евромедсервис</t>
  </si>
  <si>
    <t>Модернизация производства комплектующих изделий для блочно-модульного оборудования для газа и нефти</t>
  </si>
  <si>
    <t>Модернизация производства с целью улучшения качества продукции, увеличения объема производства, выпуска новой продукции</t>
  </si>
  <si>
    <t>Модернизация клиники Гутен Таг для повышения качества и безопасности оказываемых услуг и соблюдения лицензионных требований</t>
  </si>
  <si>
    <t>Модернизация действующего производства с целью развития и увеличения объема производства</t>
  </si>
  <si>
    <t>Диагностика и лечение аллергических заболеваний любой сложности и иммунозависимых хронических заболеваний у детей и взрослых жителей Перми и Пермского края</t>
  </si>
  <si>
    <t>Стоматологическая практика</t>
  </si>
  <si>
    <t>Современные методы в диагностике и лечении проблем желудочно-кишечного тракта и в дерматологии</t>
  </si>
  <si>
    <t>Производство пластмассовых труб</t>
  </si>
  <si>
    <t>Производство снековой продукции из ржаной муки для здорового питания</t>
  </si>
  <si>
    <t>Стоматологическая клиника "Мастер Дент"</t>
  </si>
  <si>
    <t>Покупка оборудования в целях увеличения производительности труда, качества выпускаемой продукции и более глубокой переработки древесины</t>
  </si>
  <si>
    <t>Клиника семейной стоматологии ПРИМА ДЕНТА</t>
  </si>
  <si>
    <t>Модернизация (оснащение) и автоматизация производственных цехов</t>
  </si>
  <si>
    <t>Услуги по протезированию зубов</t>
  </si>
  <si>
    <t>Внедрение технологии обработки деталей для серийного производства на металлообрабатывающих станках с ЧПУ</t>
  </si>
  <si>
    <t>Производство насосного оборудования</t>
  </si>
  <si>
    <t>ООО "Осинский машиностроительный завод"</t>
  </si>
  <si>
    <t>ООО "Научно-производственная компания "Миламед"</t>
  </si>
  <si>
    <t>ООО "Стоматология Денс"</t>
  </si>
  <si>
    <t>ООО "Меркурий-лес"</t>
  </si>
  <si>
    <t>ООО "Парма технологии машиностроения"</t>
  </si>
  <si>
    <t>ООО "Ладья"</t>
  </si>
  <si>
    <t>ООО "Эксперт - Упаковка"</t>
  </si>
  <si>
    <t>ООО "РТИ - Силиконы"</t>
  </si>
  <si>
    <t>ООО "Центр профессиональной медицины"</t>
  </si>
  <si>
    <t>ООО "Уралрегионснаб"</t>
  </si>
  <si>
    <t>ООО "Спецсплав-М"</t>
  </si>
  <si>
    <t>ИП Баяндин Евгений Николаевич</t>
  </si>
  <si>
    <t>ООО "Медицинский центр  "Евромедсервис"</t>
  </si>
  <si>
    <t>ООО "Пермэнергокомплект"</t>
  </si>
  <si>
    <t>ООО "Лысьвенский механический завод"</t>
  </si>
  <si>
    <t>ООО "Компания "Дилия"</t>
  </si>
  <si>
    <t>ООО "Пластмасс групп - Пермь"</t>
  </si>
  <si>
    <t>ООО "ГУТЕН ТАГ"</t>
  </si>
  <si>
    <t>ИП Гуляев Игорь Екимович</t>
  </si>
  <si>
    <t>ИП Дорош Светлана Рудольфовна</t>
  </si>
  <si>
    <t>ООО "Клиника иммунологии и аллергологии № 1"</t>
  </si>
  <si>
    <t>ООО "Виктория"</t>
  </si>
  <si>
    <t>ООО "Белтпром конвейер"</t>
  </si>
  <si>
    <t>ИП Петров Михаил Алексеевич</t>
  </si>
  <si>
    <t>ООО "Частная клиника - салон "Роден"</t>
  </si>
  <si>
    <t>ООО "Клиника неврологии"</t>
  </si>
  <si>
    <t>ООО "Праймпласт"</t>
  </si>
  <si>
    <t>ООО "Евромед-плюс"</t>
  </si>
  <si>
    <t>ООО "Пермский хлеб-Хлебозавод № 7"</t>
  </si>
  <si>
    <t>ООО "Мастер-Дент"</t>
  </si>
  <si>
    <t>ИП Вьюжанин Никита Николаевич</t>
  </si>
  <si>
    <t>ООО "ПРИМА ДЕНТА"</t>
  </si>
  <si>
    <t>ИП Керимов Азад Самран оглы</t>
  </si>
  <si>
    <t>ООО "Пентальфа"</t>
  </si>
  <si>
    <t xml:space="preserve">ООО "Еловская швейная фабрика" </t>
  </si>
  <si>
    <t>ООО "Страна пекарния Чернушка"</t>
  </si>
  <si>
    <t>ООО "Зюкайский насосный завод"</t>
  </si>
  <si>
    <t>ООО "Городская поликлинника"</t>
  </si>
  <si>
    <t>Модернизация оборудования для производства упаковки для яиц, получаемой при переработке вторичного сырья (макулатуры)</t>
  </si>
  <si>
    <t>Расширение возможностей диагностики и лечения при оказании первичной врачебной помощи населению, в связи с приобретением диагностического оборудования экспертного класса и лечебного оборудования, обществом с ограниченной ответственностью "Евромед - Плюс"</t>
  </si>
  <si>
    <t>Создание производства буровых агрегатов на ООО "Осинском машиностроительном заводе"</t>
  </si>
  <si>
    <t>Проект по приобретению комплекса оборудования для производства проводов</t>
  </si>
  <si>
    <t>Создание высокотехнологичного производства изделий из полимерных композитов заданных свойств в городе Перми</t>
  </si>
  <si>
    <t>Обновление и модернизация оборудования для повышения производительности труда и увеличения объема производимой продукции</t>
  </si>
  <si>
    <t>Внедрение дополнительного оборудования для улучшения и расширения производственных процессов на предприятии "Петровского мясного дома"</t>
  </si>
  <si>
    <t>Создание  нового современного промышленного  производства по глубокой переработке древесины, направленного на изготовление лущеного шпона из круглого леса (березы) в Юсьвинском муниципальном округе Пермского края</t>
  </si>
  <si>
    <t>Расширение созданного на территории г. Перми производства мебели, мебельных деталей и их высокотехнологичная обработка на современном оборудовании с числовым програмным управлением</t>
  </si>
  <si>
    <t>Инвестиционный проект по повышению объемов обработки ТКО на территориии Пермского края в целях их вовлечения в хозяйственный оборот в качестве дополнительных источников сырья</t>
  </si>
  <si>
    <t>Приобретение оборудования: Линия для производства гранул из полиэтилена, Шредер WSB-1100 в комплекте, с целью переработки пластиковых отходов и снижения себестоимости выпускаемой продукции</t>
  </si>
  <si>
    <t>ООО "УралОмегаПласт"</t>
  </si>
  <si>
    <t xml:space="preserve">Обновление парка спецтехники в целях расширения перечня и повышения качества выполняемых работ в авиационной сфере в рамках реализации проекта импортазамещения на территории Пермского края и других регионов РФ </t>
  </si>
  <si>
    <t>Организация производства деталей</t>
  </si>
  <si>
    <t>Организация реабилитационных залов с использованием современных инновационных технологий для пациентов с щироким спектром нарушений нервной системы и опорно-двигательного аппарата, предусматривающих полный цикл реабилитации (когнитивных функций, речи, двигательных нарушений) в одном месте</t>
  </si>
  <si>
    <t>Организация швейного производства ООО "ЕШФ"</t>
  </si>
  <si>
    <t>Модернизация производства кондитерских изделей</t>
  </si>
  <si>
    <t>Приобретение оборудования для медицинской деятельности с целью повышения качества, объема, ассортимента и доступности оказания медицинской помощи пациентам, в т.ч. и в рамках системы обязательного медицинского страхования</t>
  </si>
  <si>
    <t>Развитие предприятия за счет приобретения новой техники, которя позволит предоставлять услуги востребованные в Красновишерском городском округе Пермского края</t>
  </si>
  <si>
    <t>Заседание Комиссии по отбору 19.07.2022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</si>
</sst>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D2D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4" fillId="0" borderId="0" applyNumberFormat="0" applyFill="0" applyBorder="0" applyAlignment="0" applyProtection="0"/>
    <xf numFmtId="0" fontId="2" fillId="0" borderId="0"/>
    <xf numFmtId="0" fontId="1" fillId="0" borderId="0"/>
  </cellStyleXfs>
  <cellXfs count="203">
    <xf numFmtId="0" fontId="0" fillId="0" borderId="0" xfId="0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14" fontId="6" fillId="0" borderId="5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3" borderId="19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/>
    </xf>
    <xf numFmtId="49" fontId="5" fillId="5" borderId="5" xfId="1" applyNumberFormat="1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4" fontId="5" fillId="5" borderId="5" xfId="1" applyNumberFormat="1" applyFont="1" applyFill="1" applyBorder="1" applyAlignment="1">
      <alignment horizontal="center" vertical="center" wrapText="1"/>
    </xf>
    <xf numFmtId="14" fontId="5" fillId="5" borderId="5" xfId="1" applyNumberFormat="1" applyFont="1" applyFill="1" applyBorder="1" applyAlignment="1">
      <alignment horizontal="center" vertical="center" wrapText="1"/>
    </xf>
    <xf numFmtId="14" fontId="13" fillId="5" borderId="5" xfId="1" applyNumberFormat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4" fontId="13" fillId="5" borderId="5" xfId="1" applyNumberFormat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10" fontId="13" fillId="0" borderId="5" xfId="1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/>
    </xf>
    <xf numFmtId="0" fontId="16" fillId="5" borderId="5" xfId="2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vertical="center" wrapText="1"/>
    </xf>
    <xf numFmtId="0" fontId="5" fillId="5" borderId="5" xfId="1" applyFont="1" applyFill="1" applyBorder="1" applyAlignment="1">
      <alignment wrapText="1"/>
    </xf>
    <xf numFmtId="4" fontId="5" fillId="5" borderId="5" xfId="1" applyNumberFormat="1" applyFont="1" applyFill="1" applyBorder="1" applyAlignment="1">
      <alignment horizontal="center" vertical="center"/>
    </xf>
    <xf numFmtId="14" fontId="5" fillId="5" borderId="5" xfId="1" applyNumberFormat="1" applyFont="1" applyFill="1" applyBorder="1" applyAlignment="1">
      <alignment horizontal="center" vertical="center"/>
    </xf>
    <xf numFmtId="0" fontId="5" fillId="5" borderId="5" xfId="1" applyFont="1" applyFill="1" applyBorder="1"/>
    <xf numFmtId="0" fontId="13" fillId="0" borderId="0" xfId="1" applyFont="1"/>
    <xf numFmtId="0" fontId="13" fillId="5" borderId="5" xfId="1" applyFont="1" applyFill="1" applyBorder="1" applyAlignment="1">
      <alignment vertical="center"/>
    </xf>
    <xf numFmtId="0" fontId="13" fillId="5" borderId="5" xfId="3" applyFont="1" applyFill="1" applyBorder="1" applyAlignment="1">
      <alignment horizontal="center" vertical="center" wrapText="1"/>
    </xf>
    <xf numFmtId="0" fontId="17" fillId="5" borderId="5" xfId="1" applyFont="1" applyFill="1" applyBorder="1"/>
    <xf numFmtId="0" fontId="15" fillId="5" borderId="5" xfId="2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wrapText="1"/>
    </xf>
    <xf numFmtId="0" fontId="13" fillId="5" borderId="5" xfId="1" applyFont="1" applyFill="1" applyBorder="1"/>
    <xf numFmtId="49" fontId="5" fillId="5" borderId="5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" fillId="5" borderId="19" xfId="1" applyFont="1" applyFill="1" applyBorder="1" applyAlignment="1">
      <alignment horizontal="center" vertical="center" wrapText="1"/>
    </xf>
    <xf numFmtId="1" fontId="5" fillId="5" borderId="19" xfId="1" applyNumberFormat="1" applyFont="1" applyFill="1" applyBorder="1" applyAlignment="1">
      <alignment horizontal="center" vertical="center" wrapText="1"/>
    </xf>
    <xf numFmtId="0" fontId="15" fillId="5" borderId="19" xfId="2" applyFont="1" applyFill="1" applyBorder="1" applyAlignment="1">
      <alignment horizontal="center" vertical="center" wrapText="1"/>
    </xf>
    <xf numFmtId="4" fontId="5" fillId="5" borderId="19" xfId="1" applyNumberFormat="1" applyFont="1" applyFill="1" applyBorder="1" applyAlignment="1">
      <alignment horizontal="center" vertical="center" wrapText="1"/>
    </xf>
    <xf numFmtId="14" fontId="5" fillId="5" borderId="19" xfId="1" applyNumberFormat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3" fillId="5" borderId="19" xfId="1" applyFont="1" applyFill="1" applyBorder="1" applyAlignment="1">
      <alignment horizontal="center" vertical="center"/>
    </xf>
    <xf numFmtId="0" fontId="18" fillId="5" borderId="5" xfId="3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13" fillId="5" borderId="0" xfId="3" applyFont="1" applyFill="1" applyBorder="1" applyAlignment="1">
      <alignment horizontal="center" vertical="center" wrapText="1"/>
    </xf>
    <xf numFmtId="0" fontId="14" fillId="5" borderId="5" xfId="2" applyFill="1" applyBorder="1" applyAlignment="1">
      <alignment vertical="center" wrapText="1"/>
    </xf>
    <xf numFmtId="14" fontId="13" fillId="5" borderId="5" xfId="1" applyNumberFormat="1" applyFont="1" applyFill="1" applyBorder="1" applyAlignment="1">
      <alignment vertical="center"/>
    </xf>
    <xf numFmtId="0" fontId="14" fillId="5" borderId="5" xfId="2" applyFill="1" applyBorder="1" applyAlignment="1">
      <alignment horizontal="center" vertical="center"/>
    </xf>
    <xf numFmtId="0" fontId="13" fillId="0" borderId="5" xfId="1" applyFont="1" applyBorder="1"/>
    <xf numFmtId="14" fontId="13" fillId="5" borderId="0" xfId="1" applyNumberFormat="1" applyFont="1" applyFill="1" applyBorder="1" applyAlignment="1">
      <alignment horizontal="center" vertical="center"/>
    </xf>
    <xf numFmtId="49" fontId="13" fillId="5" borderId="5" xfId="1" applyNumberFormat="1" applyFont="1" applyFill="1" applyBorder="1" applyAlignment="1">
      <alignment horizontal="center" vertical="center" wrapText="1"/>
    </xf>
    <xf numFmtId="0" fontId="14" fillId="5" borderId="5" xfId="2" applyFill="1" applyBorder="1" applyAlignment="1">
      <alignment horizontal="center" vertical="center" wrapText="1"/>
    </xf>
    <xf numFmtId="14" fontId="13" fillId="5" borderId="5" xfId="1" applyNumberFormat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9" fillId="5" borderId="5" xfId="3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" fillId="5" borderId="5" xfId="3" applyFill="1" applyBorder="1" applyAlignment="1">
      <alignment horizontal="center" vertical="center" wrapText="1"/>
    </xf>
    <xf numFmtId="3" fontId="13" fillId="5" borderId="5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5" borderId="5" xfId="3" applyFont="1" applyFill="1" applyBorder="1" applyAlignment="1">
      <alignment wrapText="1"/>
    </xf>
    <xf numFmtId="3" fontId="13" fillId="5" borderId="5" xfId="1" applyNumberFormat="1" applyFont="1" applyFill="1" applyBorder="1" applyAlignment="1">
      <alignment horizontal="center" vertical="center" wrapText="1"/>
    </xf>
    <xf numFmtId="0" fontId="14" fillId="5" borderId="5" xfId="2" applyFill="1" applyBorder="1" applyAlignment="1">
      <alignment vertical="center"/>
    </xf>
    <xf numFmtId="0" fontId="5" fillId="2" borderId="5" xfId="1" applyFont="1" applyFill="1" applyBorder="1"/>
    <xf numFmtId="0" fontId="14" fillId="5" borderId="5" xfId="2" applyFill="1" applyBorder="1" applyAlignment="1">
      <alignment wrapText="1"/>
    </xf>
    <xf numFmtId="0" fontId="5" fillId="0" borderId="5" xfId="1" applyFont="1" applyFill="1" applyBorder="1"/>
    <xf numFmtId="1" fontId="13" fillId="5" borderId="5" xfId="1" applyNumberFormat="1" applyFont="1" applyFill="1" applyBorder="1" applyAlignment="1">
      <alignment horizontal="center" vertical="center"/>
    </xf>
    <xf numFmtId="0" fontId="5" fillId="6" borderId="5" xfId="1" applyFont="1" applyFill="1" applyBorder="1"/>
    <xf numFmtId="0" fontId="13" fillId="5" borderId="0" xfId="1" applyFont="1" applyFill="1" applyBorder="1" applyAlignment="1">
      <alignment horizontal="center" vertical="center"/>
    </xf>
    <xf numFmtId="1" fontId="5" fillId="5" borderId="5" xfId="1" applyNumberFormat="1" applyFont="1" applyFill="1" applyBorder="1" applyAlignment="1">
      <alignment horizontal="center" vertical="center"/>
    </xf>
    <xf numFmtId="0" fontId="13" fillId="5" borderId="19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vertical="center"/>
    </xf>
    <xf numFmtId="0" fontId="13" fillId="5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13" fillId="6" borderId="5" xfId="1" applyFont="1" applyFill="1" applyBorder="1"/>
    <xf numFmtId="0" fontId="13" fillId="2" borderId="5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/>
    <xf numFmtId="0" fontId="14" fillId="5" borderId="19" xfId="2" applyFill="1" applyBorder="1" applyAlignment="1">
      <alignment horizontal="center" vertical="center"/>
    </xf>
    <xf numFmtId="4" fontId="5" fillId="5" borderId="19" xfId="1" applyNumberFormat="1" applyFont="1" applyFill="1" applyBorder="1" applyAlignment="1">
      <alignment horizontal="center" vertical="center"/>
    </xf>
    <xf numFmtId="14" fontId="13" fillId="5" borderId="19" xfId="1" applyNumberFormat="1" applyFont="1" applyFill="1" applyBorder="1" applyAlignment="1">
      <alignment horizontal="center" vertical="center"/>
    </xf>
    <xf numFmtId="0" fontId="13" fillId="0" borderId="19" xfId="1" applyFont="1" applyBorder="1"/>
    <xf numFmtId="0" fontId="13" fillId="5" borderId="19" xfId="1" applyFont="1" applyFill="1" applyBorder="1"/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5" xfId="1" applyFont="1" applyFill="1" applyBorder="1"/>
    <xf numFmtId="0" fontId="2" fillId="0" borderId="5" xfId="3" applyBorder="1" applyAlignment="1">
      <alignment wrapText="1"/>
    </xf>
    <xf numFmtId="0" fontId="14" fillId="0" borderId="5" xfId="2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14" fontId="13" fillId="0" borderId="5" xfId="1" applyNumberFormat="1" applyFont="1" applyFill="1" applyBorder="1" applyAlignment="1">
      <alignment horizontal="center" vertical="center" wrapText="1"/>
    </xf>
    <xf numFmtId="14" fontId="13" fillId="0" borderId="5" xfId="1" applyNumberFormat="1" applyFont="1" applyBorder="1" applyAlignment="1">
      <alignment horizontal="center" vertical="center" wrapText="1"/>
    </xf>
    <xf numFmtId="3" fontId="13" fillId="0" borderId="5" xfId="1" applyNumberFormat="1" applyFont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wrapText="1"/>
    </xf>
    <xf numFmtId="0" fontId="13" fillId="0" borderId="5" xfId="1" applyFont="1" applyFill="1" applyBorder="1" applyAlignment="1">
      <alignment horizontal="center" vertical="center" wrapText="1"/>
    </xf>
    <xf numFmtId="0" fontId="2" fillId="0" borderId="5" xfId="3" applyFill="1" applyBorder="1" applyAlignment="1">
      <alignment horizontal="center" vertical="center" wrapText="1"/>
    </xf>
    <xf numFmtId="0" fontId="13" fillId="0" borderId="7" xfId="1" applyFont="1" applyBorder="1"/>
    <xf numFmtId="4" fontId="13" fillId="0" borderId="5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4" fontId="13" fillId="0" borderId="0" xfId="1" applyNumberFormat="1" applyFont="1"/>
    <xf numFmtId="0" fontId="13" fillId="0" borderId="5" xfId="1" applyFont="1" applyFill="1" applyBorder="1" applyAlignment="1">
      <alignment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4" fontId="0" fillId="0" borderId="0" xfId="0" applyNumberFormat="1"/>
    <xf numFmtId="4" fontId="6" fillId="0" borderId="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22" fillId="0" borderId="0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2" borderId="5" xfId="0" applyFont="1" applyFill="1" applyBorder="1" applyAlignment="1">
      <alignment horizontal="justify" vertical="center" wrapText="1"/>
    </xf>
    <xf numFmtId="49" fontId="6" fillId="2" borderId="5" xfId="0" applyNumberFormat="1" applyFont="1" applyFill="1" applyBorder="1" applyAlignment="1">
      <alignment horizontal="justify" vertic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23" fillId="7" borderId="9" xfId="0" applyNumberFormat="1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 3" xfId="3"/>
    <cellStyle name="Обычный 3 2" xf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52;&#1072;&#1088;&#1090;&#1100;&#1103;&#1085;&#1086;&#1074;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40;&#1083;&#1077;&#1085;&#1080;&#1085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42;&#1086;&#1088;&#1086;&#1085;&#1095;&#1080;&#1093;&#1080;&#108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52;&#1077;&#1076;&#1074;&#1077;&#1076;&#1077;&#1074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52;&#1077;&#1088;&#1079;&#1083;&#1086;&#107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40;&#1075;&#1077;&#1085;&#1090;&#1089;&#1090;&#1074;&#1086;\!!!!!!1100-&#1055;\&#1075;&#1088;&#1091;&#1087;&#1087;&#1099;\&#1069;&#1082;&#1089;&#1087;&#1077;&#1088;&#1090;&#1085;&#1072;&#1103;\&#1054;&#1094;&#1077;&#1085;&#1086;&#1095;&#1085;&#1099;&#1077;%20&#1083;&#1080;&#1089;&#1090;&#1099;%20&#1101;&#1082;&#1089;&#1087;&#1077;&#1088;&#1090;&#1086;&#1074;\&#1054;&#1094;&#1077;&#1085;&#1086;&#1095;&#1085;&#1099;&#1077;%20&#1083;&#1080;&#1089;&#1090;&#1099;%20&#1053;&#1080;&#1082;&#1080;&#1090;&#1080;&#1085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belousova\Desktop\&#1054;&#1090;&#1076;&#1077;&#1083;%20&#1088;&#1077;&#1072;&#1083;&#1080;&#1079;&#1072;&#1094;&#1080;&#1080;%20&#1088;&#1077;&#1075;&#1080;&#1086;&#1085;&#1072;&#1083;&#1100;&#1085;&#1099;&#1093;%20&#1087;&#1088;&#1086;&#1075;&#1088;&#1072;&#1084;&#1084;%20&#1084;&#1089;&#1087;\2021\1100&#1087;\&#1069;&#1082;&#1089;&#1087;&#1077;&#1088;&#1090;&#1085;&#1072;&#1103;%20&#1075;&#1088;&#1091;&#1087;&#1087;&#1072;\&#1054;&#1094;&#1077;&#1085;&#1086;&#1095;&#1085;&#1099;&#1077;%20&#1083;&#1080;&#1089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</sheetNames>
    <sheetDataSet>
      <sheetData sheetId="0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9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1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2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3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5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8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4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4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4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9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54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5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64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0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  <sheetName val="Лист1"/>
    </sheetNames>
    <sheetDataSet>
      <sheetData sheetId="0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9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1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5">
        <row r="21">
          <cell r="H21">
            <v>3</v>
          </cell>
        </row>
        <row r="23">
          <cell r="H23" t="str">
            <v>-</v>
          </cell>
        </row>
        <row r="27">
          <cell r="H27" t="str">
            <v>-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4</v>
          </cell>
        </row>
        <row r="39">
          <cell r="H39">
            <v>6</v>
          </cell>
        </row>
        <row r="43">
          <cell r="H43">
            <v>1</v>
          </cell>
        </row>
        <row r="47">
          <cell r="H47">
            <v>3</v>
          </cell>
        </row>
        <row r="50">
          <cell r="H50" t="str">
            <v>-</v>
          </cell>
        </row>
        <row r="53">
          <cell r="H53" t="str">
            <v>-</v>
          </cell>
        </row>
        <row r="56">
          <cell r="H56">
            <v>4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2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4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4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4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9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2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0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5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66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</sheetNames>
    <sheetDataSet>
      <sheetData sheetId="0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9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2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0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1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5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6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7">
        <row r="21">
          <cell r="H21">
            <v>2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8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9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2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1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4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6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7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 t="str">
            <v>н/д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8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9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0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 t="str">
            <v>н/д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2">
        <row r="21">
          <cell r="H21">
            <v>2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 t="str">
            <v>н/д</v>
          </cell>
        </row>
        <row r="36">
          <cell r="H36" t="str">
            <v>н/д</v>
          </cell>
        </row>
        <row r="39">
          <cell r="H39" t="str">
            <v>н/д</v>
          </cell>
        </row>
        <row r="43">
          <cell r="H43">
            <v>0</v>
          </cell>
        </row>
        <row r="47">
          <cell r="H47" t="str">
            <v>н/д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5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4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0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</sheetNames>
    <sheetDataSet>
      <sheetData sheetId="0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9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2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0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1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5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Не оценивается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6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Не оценивается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7">
        <row r="21">
          <cell r="H21">
            <v>2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8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9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2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1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4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6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7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8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3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9">
        <row r="21">
          <cell r="H21">
            <v>2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0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 t="str">
            <v>н/д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2">
        <row r="21">
          <cell r="H21">
            <v>2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 t="str">
            <v>н/д</v>
          </cell>
        </row>
        <row r="36">
          <cell r="H36" t="str">
            <v>н/д</v>
          </cell>
        </row>
        <row r="39">
          <cell r="H39" t="str">
            <v>н/д</v>
          </cell>
        </row>
        <row r="43">
          <cell r="H43">
            <v>0</v>
          </cell>
        </row>
        <row r="47">
          <cell r="H47" t="str">
            <v>н/д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5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 t="str">
            <v>-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 t="str">
            <v>-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4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 t="str">
            <v>-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0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  <sheetName val="Лист1"/>
    </sheetNames>
    <sheetDataSet>
      <sheetData sheetId="0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4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4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9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0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1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1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1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0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2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2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5</v>
          </cell>
        </row>
      </sheetData>
      <sheetData sheetId="2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2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2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35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36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0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7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38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3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3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1</v>
          </cell>
        </row>
        <row r="39">
          <cell r="H39">
            <v>0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4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4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3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47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49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0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51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5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3">
        <row r="21">
          <cell r="H21">
            <v>2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55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6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8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59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6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62">
        <row r="21">
          <cell r="H21">
            <v>0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63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0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4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65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6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5</v>
          </cell>
        </row>
      </sheetData>
      <sheetData sheetId="67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8">
        <row r="21">
          <cell r="H21">
            <v>2</v>
          </cell>
        </row>
        <row r="23">
          <cell r="H23">
            <v>2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9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5</v>
          </cell>
        </row>
      </sheetData>
      <sheetData sheetId="70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71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3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72">
        <row r="21">
          <cell r="H21">
            <v>0</v>
          </cell>
        </row>
        <row r="23">
          <cell r="H23">
            <v>0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73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0</v>
          </cell>
        </row>
        <row r="36">
          <cell r="H36">
            <v>0</v>
          </cell>
        </row>
        <row r="39">
          <cell r="H39">
            <v>0</v>
          </cell>
        </row>
        <row r="43">
          <cell r="H43">
            <v>0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5</v>
          </cell>
        </row>
      </sheetData>
      <sheetData sheetId="7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7. ПСС"/>
      <sheetName val="16. Уралтехснаб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  <sheetName val="Лист1"/>
    </sheetNames>
    <sheetDataSet>
      <sheetData sheetId="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2">
        <row r="21">
          <cell r="H21">
            <v>2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3</v>
          </cell>
        </row>
        <row r="43">
          <cell r="H43">
            <v>3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2</v>
          </cell>
        </row>
        <row r="68">
          <cell r="H68">
            <v>0</v>
          </cell>
        </row>
      </sheetData>
      <sheetData sheetId="3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0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5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1</v>
          </cell>
        </row>
        <row r="36">
          <cell r="H36">
            <v>2</v>
          </cell>
        </row>
        <row r="39">
          <cell r="H39">
            <v>0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6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7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1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8">
        <row r="21">
          <cell r="H21">
            <v>0</v>
          </cell>
        </row>
        <row r="23">
          <cell r="H23">
            <v>3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2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9">
        <row r="21">
          <cell r="H21">
            <v>0</v>
          </cell>
        </row>
        <row r="23">
          <cell r="H23">
            <v>1</v>
          </cell>
        </row>
        <row r="27">
          <cell r="H27">
            <v>0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0</v>
          </cell>
        </row>
        <row r="53">
          <cell r="H53">
            <v>0</v>
          </cell>
        </row>
        <row r="56">
          <cell r="H56">
            <v>4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0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1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1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0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2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1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4</v>
          </cell>
        </row>
        <row r="68">
          <cell r="H68">
            <v>0</v>
          </cell>
        </row>
      </sheetData>
      <sheetData sheetId="13">
        <row r="21">
          <cell r="H21">
            <v>0</v>
          </cell>
        </row>
        <row r="23">
          <cell r="H23">
            <v>1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4</v>
          </cell>
        </row>
        <row r="50">
          <cell r="H50">
            <v>5</v>
          </cell>
        </row>
        <row r="53">
          <cell r="H53">
            <v>2</v>
          </cell>
        </row>
        <row r="56">
          <cell r="H56">
            <v>0</v>
          </cell>
        </row>
        <row r="59">
          <cell r="H59">
            <v>5</v>
          </cell>
        </row>
        <row r="68">
          <cell r="H68">
            <v>0</v>
          </cell>
        </row>
      </sheetData>
      <sheetData sheetId="14">
        <row r="21">
          <cell r="H21">
            <v>0</v>
          </cell>
        </row>
        <row r="23">
          <cell r="H23">
            <v>2</v>
          </cell>
        </row>
        <row r="27">
          <cell r="H27">
            <v>2</v>
          </cell>
        </row>
        <row r="30">
          <cell r="H30">
            <v>3</v>
          </cell>
        </row>
        <row r="32">
          <cell r="H32">
            <v>5</v>
          </cell>
        </row>
        <row r="36">
          <cell r="H36">
            <v>2</v>
          </cell>
        </row>
        <row r="39">
          <cell r="H39">
            <v>5</v>
          </cell>
        </row>
        <row r="43">
          <cell r="H43">
            <v>5</v>
          </cell>
        </row>
        <row r="47">
          <cell r="H47">
            <v>0</v>
          </cell>
        </row>
        <row r="50">
          <cell r="H50">
            <v>5</v>
          </cell>
        </row>
        <row r="53">
          <cell r="H53">
            <v>4</v>
          </cell>
        </row>
        <row r="56">
          <cell r="H56">
            <v>0</v>
          </cell>
        </row>
        <row r="59">
          <cell r="H59">
            <v>3</v>
          </cell>
        </row>
        <row r="68">
          <cell r="H68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акрон"/>
      <sheetName val="2. Фукалов "/>
      <sheetName val="8. Пермский трубопроводный"/>
      <sheetName val="13. Инициатива"/>
      <sheetName val="14. МФС-Пермь"/>
      <sheetName val="15. НПФ Пермхимпродукт"/>
      <sheetName val="16. Уралтехснаб"/>
      <sheetName val="17. ПСС"/>
      <sheetName val="20. Эрис"/>
      <sheetName val="21. Пикник"/>
      <sheetName val="22.ИП Киракосян"/>
      <sheetName val="24.Металлопласт"/>
      <sheetName val="25. Прана-Полимер"/>
      <sheetName val="26. ЖКО"/>
      <sheetName val="28. Урал-Импорт"/>
      <sheetName val="29. ООО &quot;ТД Урал ПАК&quot;"/>
      <sheetName val="31. ООО &quot;32 ПРАКТИКА ПЛЮС&quot;"/>
      <sheetName val="34. ЗАО &quot;Олданс&quot;"/>
      <sheetName val="35. ИП Медянникова Е. А."/>
      <sheetName val="37. ООО &quot;МедЛаб&quot;"/>
      <sheetName val="40. ООО &quot;ЧМУ&quot;"/>
      <sheetName val="41. ООО &quot;Евромед плюс&quot;"/>
      <sheetName val="42. ООО &quot;Союз-Агро&quot;"/>
      <sheetName val="45. ИП Астахова Н.Н."/>
      <sheetName val="47. ООО &quot;ЗОООПТ&quot;"/>
      <sheetName val="49. ИП Азматов А.И."/>
      <sheetName val="51. ООО &quot;Завод НГА АНОДЪ&quot; "/>
      <sheetName val="56. ООО &quot;Песочница&quot;"/>
      <sheetName val="58. ООО &quot;Классик&quot;"/>
      <sheetName val="59. ООО &quot;Завод композитных изд&quot;"/>
      <sheetName val="60. ИП Козлова С.П."/>
      <sheetName val="61. ООО &quot;32+&quot;"/>
      <sheetName val="62. ООО Жемчужина"/>
      <sheetName val="63. ООО &quot;Электромашсервис&quot;"/>
      <sheetName val="65. ООО &quot;Тилия&quot;"/>
      <sheetName val="66. ООО &quot;Пермский завод СМ&quot;"/>
      <sheetName val="69. ООО &quot;АВРОРА&quot;"/>
      <sheetName val="74. ООО &quot;ППК Лаврушин&quot;"/>
      <sheetName val="75. ООО &quot;Зубные феи&quot;"/>
      <sheetName val="78. ИП Зубков В.Д."/>
      <sheetName val="81. ООО Клиника &quot;Медгарант&quot;"/>
      <sheetName val="82. ООО ТК &quot;САРКО&quot;"/>
      <sheetName val="83. ООО &quot;Пермский МЦ&quot;"/>
      <sheetName val="84. ИП Игнатова О.В."/>
      <sheetName val="85. ООО &quot;Эксперт-Упаковка&quot;"/>
      <sheetName val="86. ООО ЧК &quot;Роден&quot;"/>
      <sheetName val="87. ООО &quot;Гастроцентр&quot;"/>
      <sheetName val="90. ООО &quot;Урал-Сетка&quot;"/>
      <sheetName val="92.  ООО &quot;Гутен-Лаб&quot;"/>
      <sheetName val="93.  ООО &quot;Гутен-Таг&quot;"/>
      <sheetName val="94.  АО &quot;Меакир&quot;"/>
      <sheetName val="95.  ИП Вартанова Ю.С."/>
      <sheetName val="98.  ООО &quot;Астория&quot;"/>
      <sheetName val="99.  ООО &quot;Ай Ти Макс&quot;"/>
      <sheetName val="102.  ООО НПО &quot;Урал ГидроПром&quot;"/>
      <sheetName val="103.  ООО &quot;Медилюкс&quot;"/>
      <sheetName val="106.  ООО &quot;Любимый доктор&quot;"/>
      <sheetName val="107.  ООО МЦ &quot;Диа Мед&quot;"/>
      <sheetName val="108.  ООО &quot;Тенториум&quot;"/>
      <sheetName val="109.  ООО &quot;Завод метконструкций"/>
      <sheetName val="112.  ООО &quot;ЮНИТ&quot;"/>
      <sheetName val="115.  ООО &quot;Бонус&quot;"/>
      <sheetName val="116.  ЗАО &quot;Современная терапия&quot;"/>
      <sheetName val="117.  ООО &quot;Сабтор-Титан&quot;"/>
      <sheetName val="119.  ИП Хозяшева Т.В."/>
      <sheetName val="123.  Завод &quot;Возрождение&quot;"/>
      <sheetName val="126.  ООО &quot;Урал Сервис&quot;"/>
      <sheetName val="128.  ООО &quot;Стройсервис&quot;"/>
      <sheetName val="129.  ООО &quot;ЧЗВТ&quot;"/>
      <sheetName val="132.  ООО &quot;НИК&quot;"/>
      <sheetName val="133.  ООО &quot;Максиспорт&quot;"/>
      <sheetName val="134.  ИП Александров О.О."/>
      <sheetName val="137.  ООО &quot;Новостом&quot;"/>
      <sheetName val="140.  ООО &quot;Фабио Рус&quot;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3">
          <cell r="C3">
            <v>158743478.33999997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Tehsfera@mail.ru" TargetMode="External"/><Relationship Id="rId21" Type="http://schemas.openxmlformats.org/officeDocument/2006/relationships/hyperlink" Target="mailto:a.balandina32@yandex.ru" TargetMode="External"/><Relationship Id="rId42" Type="http://schemas.openxmlformats.org/officeDocument/2006/relationships/hyperlink" Target="mailto:svetlanabyk@yandex.ru" TargetMode="External"/><Relationship Id="rId47" Type="http://schemas.openxmlformats.org/officeDocument/2006/relationships/hyperlink" Target="mailto:niksocks@mail.ru" TargetMode="External"/><Relationship Id="rId63" Type="http://schemas.openxmlformats.org/officeDocument/2006/relationships/hyperlink" Target="mailto:info@it-max.pro" TargetMode="External"/><Relationship Id="rId68" Type="http://schemas.openxmlformats.org/officeDocument/2006/relationships/hyperlink" Target="mailto:02.02.2009@mail.ru" TargetMode="External"/><Relationship Id="rId2" Type="http://schemas.openxmlformats.org/officeDocument/2006/relationships/hyperlink" Target="mailto:kpdavia@mail.ru" TargetMode="External"/><Relationship Id="rId16" Type="http://schemas.openxmlformats.org/officeDocument/2006/relationships/hyperlink" Target="mailto:n.ef.yakovleva@mail.ru" TargetMode="External"/><Relationship Id="rId29" Type="http://schemas.openxmlformats.org/officeDocument/2006/relationships/hyperlink" Target="mailto:ooogurman2010@yandex.ru" TargetMode="External"/><Relationship Id="rId11" Type="http://schemas.openxmlformats.org/officeDocument/2006/relationships/hyperlink" Target="mailto:e-kuchev@yandex.ru" TargetMode="External"/><Relationship Id="rId24" Type="http://schemas.openxmlformats.org/officeDocument/2006/relationships/hyperlink" Target="mailto:lebedeva19@yandex.ru" TargetMode="External"/><Relationship Id="rId32" Type="http://schemas.openxmlformats.org/officeDocument/2006/relationships/hyperlink" Target="mailto:tarasov_1977@mail.ru" TargetMode="External"/><Relationship Id="rId37" Type="http://schemas.openxmlformats.org/officeDocument/2006/relationships/hyperlink" Target="mailto:lenamich@yandex.ru" TargetMode="External"/><Relationship Id="rId40" Type="http://schemas.openxmlformats.org/officeDocument/2006/relationships/hyperlink" Target="mailto:mnn@optimist.perm.ru" TargetMode="External"/><Relationship Id="rId45" Type="http://schemas.openxmlformats.org/officeDocument/2006/relationships/hyperlink" Target="mailto:elit-les@mail.ru" TargetMode="External"/><Relationship Id="rId53" Type="http://schemas.openxmlformats.org/officeDocument/2006/relationships/hyperlink" Target="mailto:kudryashov@delta-ural.com" TargetMode="External"/><Relationship Id="rId58" Type="http://schemas.openxmlformats.org/officeDocument/2006/relationships/hyperlink" Target="mailto:belyy@uralsetka.com" TargetMode="External"/><Relationship Id="rId66" Type="http://schemas.openxmlformats.org/officeDocument/2006/relationships/hyperlink" Target="mailto:varentsovaiv@skunit.ru" TargetMode="External"/><Relationship Id="rId74" Type="http://schemas.openxmlformats.org/officeDocument/2006/relationships/comments" Target="../comments1.xml"/><Relationship Id="rId5" Type="http://schemas.openxmlformats.org/officeDocument/2006/relationships/hyperlink" Target="mailto:tarasov_1977@mail.ru" TargetMode="External"/><Relationship Id="rId61" Type="http://schemas.openxmlformats.org/officeDocument/2006/relationships/hyperlink" Target="mailto:julia.vartanova@yandex.ru" TargetMode="External"/><Relationship Id="rId19" Type="http://schemas.openxmlformats.org/officeDocument/2006/relationships/hyperlink" Target="mailto:ooo32plus@mail.ru" TargetMode="External"/><Relationship Id="rId14" Type="http://schemas.openxmlformats.org/officeDocument/2006/relationships/hyperlink" Target="mailto:eris@eriskip.ru" TargetMode="External"/><Relationship Id="rId22" Type="http://schemas.openxmlformats.org/officeDocument/2006/relationships/hyperlink" Target="mailto:na_tungus@mail.ru" TargetMode="External"/><Relationship Id="rId27" Type="http://schemas.openxmlformats.org/officeDocument/2006/relationships/hyperlink" Target="mailto:chusmf@chusmf.ru" TargetMode="External"/><Relationship Id="rId30" Type="http://schemas.openxmlformats.org/officeDocument/2006/relationships/hyperlink" Target="mailto:info@medgut.ru" TargetMode="External"/><Relationship Id="rId35" Type="http://schemas.openxmlformats.org/officeDocument/2006/relationships/hyperlink" Target="mailto:glppo.ugp@mail.ru" TargetMode="External"/><Relationship Id="rId43" Type="http://schemas.openxmlformats.org/officeDocument/2006/relationships/hyperlink" Target="mailto:zhemchuzhina_ooo@mail.ru" TargetMode="External"/><Relationship Id="rId48" Type="http://schemas.openxmlformats.org/officeDocument/2006/relationships/hyperlink" Target="mailto:zea@bonusopt.ru" TargetMode="External"/><Relationship Id="rId56" Type="http://schemas.openxmlformats.org/officeDocument/2006/relationships/hyperlink" Target="mailto:novostom@bk.ru" TargetMode="External"/><Relationship Id="rId64" Type="http://schemas.openxmlformats.org/officeDocument/2006/relationships/hyperlink" Target="mailto:32plus@mail.ru" TargetMode="External"/><Relationship Id="rId69" Type="http://schemas.openxmlformats.org/officeDocument/2006/relationships/hyperlink" Target="mailto:mcst@medcentr-st.ru" TargetMode="External"/><Relationship Id="rId8" Type="http://schemas.openxmlformats.org/officeDocument/2006/relationships/hyperlink" Target="mailto:latoflex1@yandex.ru" TargetMode="External"/><Relationship Id="rId51" Type="http://schemas.openxmlformats.org/officeDocument/2006/relationships/hyperlink" Target="mailto:medgarant14@yandex.ru;" TargetMode="External"/><Relationship Id="rId72" Type="http://schemas.openxmlformats.org/officeDocument/2006/relationships/printerSettings" Target="../printerSettings/printerSettings4.bin"/><Relationship Id="rId3" Type="http://schemas.openxmlformats.org/officeDocument/2006/relationships/hyperlink" Target="mailto:21007-orda@mail.ru" TargetMode="External"/><Relationship Id="rId12" Type="http://schemas.openxmlformats.org/officeDocument/2006/relationships/hyperlink" Target="mailto:89222440072@mail.ru" TargetMode="External"/><Relationship Id="rId17" Type="http://schemas.openxmlformats.org/officeDocument/2006/relationships/hyperlink" Target="mailto:barsukov@mkpmail.ru" TargetMode="External"/><Relationship Id="rId25" Type="http://schemas.openxmlformats.org/officeDocument/2006/relationships/hyperlink" Target="mailto:perfilov@capko" TargetMode="External"/><Relationship Id="rId33" Type="http://schemas.openxmlformats.org/officeDocument/2006/relationships/hyperlink" Target="mailto:zmk2011@bk.ru" TargetMode="External"/><Relationship Id="rId38" Type="http://schemas.openxmlformats.org/officeDocument/2006/relationships/hyperlink" Target="mailto:e.farhullina@pesochnica.biz" TargetMode="External"/><Relationship Id="rId46" Type="http://schemas.openxmlformats.org/officeDocument/2006/relationships/hyperlink" Target="mailto:2474490@gmail.com" TargetMode="External"/><Relationship Id="rId59" Type="http://schemas.openxmlformats.org/officeDocument/2006/relationships/hyperlink" Target="mailto:finance@meakir.ru" TargetMode="External"/><Relationship Id="rId67" Type="http://schemas.openxmlformats.org/officeDocument/2006/relationships/hyperlink" Target="mailto:svbudusova@pzto-titan.ru" TargetMode="External"/><Relationship Id="rId20" Type="http://schemas.openxmlformats.org/officeDocument/2006/relationships/hyperlink" Target="mailto:azmatov.aidar@mail.ru" TargetMode="External"/><Relationship Id="rId41" Type="http://schemas.openxmlformats.org/officeDocument/2006/relationships/hyperlink" Target="mailto:pzki59@pzki59.ru" TargetMode="External"/><Relationship Id="rId54" Type="http://schemas.openxmlformats.org/officeDocument/2006/relationships/hyperlink" Target="mailto:ceo@lymphatech.ru" TargetMode="External"/><Relationship Id="rId62" Type="http://schemas.openxmlformats.org/officeDocument/2006/relationships/hyperlink" Target="mailto:bobrgroup@yandex.ru" TargetMode="External"/><Relationship Id="rId70" Type="http://schemas.openxmlformats.org/officeDocument/2006/relationships/hyperlink" Target="mailto:urist333@list.ru" TargetMode="External"/><Relationship Id="rId1" Type="http://schemas.openxmlformats.org/officeDocument/2006/relationships/hyperlink" Target="mailto:tehnohim.buh@MAIL.RU" TargetMode="External"/><Relationship Id="rId6" Type="http://schemas.openxmlformats.org/officeDocument/2006/relationships/hyperlink" Target="mailto:Kolesnikov_SV@mail.ru" TargetMode="External"/><Relationship Id="rId15" Type="http://schemas.openxmlformats.org/officeDocument/2006/relationships/hyperlink" Target="mailto:ananik1703@yandex.ru" TargetMode="External"/><Relationship Id="rId23" Type="http://schemas.openxmlformats.org/officeDocument/2006/relationships/hyperlink" Target="mailto:skaryagin@lavrushino.ru" TargetMode="External"/><Relationship Id="rId28" Type="http://schemas.openxmlformats.org/officeDocument/2006/relationships/hyperlink" Target="mailto:euromed-plus@yandex.ru" TargetMode="External"/><Relationship Id="rId36" Type="http://schemas.openxmlformats.org/officeDocument/2006/relationships/hyperlink" Target="mailto:gulevich.l@tentorium.ru" TargetMode="External"/><Relationship Id="rId49" Type="http://schemas.openxmlformats.org/officeDocument/2006/relationships/hyperlink" Target="mailto:89125982807@mail.ru" TargetMode="External"/><Relationship Id="rId57" Type="http://schemas.openxmlformats.org/officeDocument/2006/relationships/hyperlink" Target="mailto:revival-k@yandex.ru" TargetMode="External"/><Relationship Id="rId10" Type="http://schemas.openxmlformats.org/officeDocument/2006/relationships/hyperlink" Target="mailto:pikon2005@mail.ru" TargetMode="External"/><Relationship Id="rId31" Type="http://schemas.openxmlformats.org/officeDocument/2006/relationships/hyperlink" Target="mailto:nata50001@mail.ru" TargetMode="External"/><Relationship Id="rId44" Type="http://schemas.openxmlformats.org/officeDocument/2006/relationships/hyperlink" Target="mailto:abletipova@mail.ru" TargetMode="External"/><Relationship Id="rId52" Type="http://schemas.openxmlformats.org/officeDocument/2006/relationships/hyperlink" Target="mailto:info@fabiorus.ru" TargetMode="External"/><Relationship Id="rId60" Type="http://schemas.openxmlformats.org/officeDocument/2006/relationships/hyperlink" Target="mailto:khozyashevakud@mail.ru" TargetMode="External"/><Relationship Id="rId65" Type="http://schemas.openxmlformats.org/officeDocument/2006/relationships/hyperlink" Target="mailto:lipilin@lovedok.ru" TargetMode="External"/><Relationship Id="rId73" Type="http://schemas.openxmlformats.org/officeDocument/2006/relationships/vmlDrawing" Target="../drawings/vmlDrawing1.vml"/><Relationship Id="rId4" Type="http://schemas.openxmlformats.org/officeDocument/2006/relationships/hyperlink" Target="mailto:nikitenko@pcim59.ru" TargetMode="External"/><Relationship Id="rId9" Type="http://schemas.openxmlformats.org/officeDocument/2006/relationships/hyperlink" Target="mailto:mma@zooopt.com" TargetMode="External"/><Relationship Id="rId13" Type="http://schemas.openxmlformats.org/officeDocument/2006/relationships/hyperlink" Target="mailto:mov@chemy.ru" TargetMode="External"/><Relationship Id="rId18" Type="http://schemas.openxmlformats.org/officeDocument/2006/relationships/hyperlink" Target="mailto:tarasov_1977@mail.ru" TargetMode="External"/><Relationship Id="rId39" Type="http://schemas.openxmlformats.org/officeDocument/2006/relationships/hyperlink" Target="mailto:gastrocenter@mail.ru" TargetMode="External"/><Relationship Id="rId34" Type="http://schemas.openxmlformats.org/officeDocument/2006/relationships/hyperlink" Target="mailto:finans@medgut.ru" TargetMode="External"/><Relationship Id="rId50" Type="http://schemas.openxmlformats.org/officeDocument/2006/relationships/hyperlink" Target="mailto:manager@maxxisport.ru" TargetMode="External"/><Relationship Id="rId55" Type="http://schemas.openxmlformats.org/officeDocument/2006/relationships/hyperlink" Target="mailto:roden-med@roden.perm.ru" TargetMode="External"/><Relationship Id="rId7" Type="http://schemas.openxmlformats.org/officeDocument/2006/relationships/hyperlink" Target="mailto:oav@pranapol.ru" TargetMode="External"/><Relationship Id="rId71" Type="http://schemas.openxmlformats.org/officeDocument/2006/relationships/hyperlink" Target="mailto:zabludnyak_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95"/>
  <sheetViews>
    <sheetView topLeftCell="A187" zoomScale="70" zoomScaleNormal="70" workbookViewId="0">
      <selection activeCell="S217" sqref="S217"/>
    </sheetView>
  </sheetViews>
  <sheetFormatPr defaultRowHeight="15" x14ac:dyDescent="0.25"/>
  <cols>
    <col min="1" max="1" width="6.42578125" customWidth="1"/>
    <col min="2" max="2" width="46.28515625" customWidth="1"/>
    <col min="3" max="3" width="25.7109375" customWidth="1"/>
    <col min="5" max="5" width="8.28515625" customWidth="1"/>
    <col min="6" max="6" width="7.85546875" customWidth="1"/>
    <col min="7" max="9" width="7.7109375" customWidth="1"/>
    <col min="10" max="10" width="8.28515625" customWidth="1"/>
    <col min="11" max="12" width="7.7109375" customWidth="1"/>
    <col min="13" max="13" width="7.85546875" customWidth="1"/>
    <col min="14" max="14" width="7.7109375" customWidth="1"/>
    <col min="15" max="16" width="7.85546875" customWidth="1"/>
    <col min="17" max="17" width="7.7109375" customWidth="1"/>
    <col min="18" max="18" width="7.42578125" customWidth="1"/>
    <col min="19" max="19" width="21.42578125" customWidth="1"/>
  </cols>
  <sheetData>
    <row r="1" spans="1:19" ht="48.6" customHeight="1" thickBot="1" x14ac:dyDescent="0.3">
      <c r="N1" s="166" t="s">
        <v>163</v>
      </c>
      <c r="O1" s="166"/>
      <c r="P1" s="166"/>
      <c r="Q1" s="166"/>
      <c r="R1" s="166"/>
      <c r="S1" s="166"/>
    </row>
    <row r="2" spans="1:19" x14ac:dyDescent="0.25">
      <c r="A2" s="167" t="s">
        <v>0</v>
      </c>
      <c r="B2" s="169" t="s">
        <v>1</v>
      </c>
      <c r="C2" s="169" t="s">
        <v>2</v>
      </c>
      <c r="D2" s="171" t="s">
        <v>24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/>
      <c r="S2" s="174" t="s">
        <v>3</v>
      </c>
    </row>
    <row r="3" spans="1:19" ht="35.25" customHeight="1" x14ac:dyDescent="0.25">
      <c r="A3" s="168"/>
      <c r="B3" s="170"/>
      <c r="C3" s="170"/>
      <c r="D3" s="19"/>
      <c r="E3" s="176" t="s">
        <v>161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5"/>
    </row>
    <row r="4" spans="1:19" ht="21" customHeight="1" x14ac:dyDescent="0.25">
      <c r="A4" s="168"/>
      <c r="B4" s="170"/>
      <c r="C4" s="170"/>
      <c r="D4" s="20" t="s">
        <v>4</v>
      </c>
      <c r="E4" s="179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1"/>
      <c r="S4" s="175"/>
    </row>
    <row r="5" spans="1:19" ht="19.5" customHeight="1" x14ac:dyDescent="0.25">
      <c r="A5" s="168"/>
      <c r="B5" s="170"/>
      <c r="C5" s="170"/>
      <c r="D5" s="17"/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22" t="s">
        <v>15</v>
      </c>
      <c r="P5" s="22" t="s">
        <v>16</v>
      </c>
      <c r="Q5" s="22" t="s">
        <v>17</v>
      </c>
      <c r="R5" s="22" t="s">
        <v>18</v>
      </c>
      <c r="S5" s="23"/>
    </row>
    <row r="6" spans="1:19" x14ac:dyDescent="0.25">
      <c r="A6" s="1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3">
        <v>15</v>
      </c>
      <c r="P6" s="3">
        <v>16</v>
      </c>
      <c r="Q6" s="3">
        <v>17</v>
      </c>
      <c r="R6" s="3">
        <v>18</v>
      </c>
      <c r="S6" s="4">
        <v>19</v>
      </c>
    </row>
    <row r="7" spans="1:19" ht="15.75" x14ac:dyDescent="0.25">
      <c r="A7" s="5">
        <v>1</v>
      </c>
      <c r="B7" s="6" t="s">
        <v>23</v>
      </c>
      <c r="C7" s="7" t="s">
        <v>34</v>
      </c>
      <c r="D7" s="5">
        <f>SUM(E7:R7)</f>
        <v>46.6</v>
      </c>
      <c r="E7" s="5">
        <f>(E8+E9+E10+E11+E12)/5</f>
        <v>0</v>
      </c>
      <c r="F7" s="5">
        <f>(F8+F9+F10+F11+F12)/5</f>
        <v>3</v>
      </c>
      <c r="G7" s="5">
        <f>(G8+G9+G10+G11+G12)/5</f>
        <v>2</v>
      </c>
      <c r="H7" s="5">
        <f>(H8+H9+H10+H11+H12)/5</f>
        <v>3</v>
      </c>
      <c r="I7" s="5">
        <f>(I8+I9+I10+I11+I12)/5</f>
        <v>5</v>
      </c>
      <c r="J7" s="5">
        <f t="shared" ref="J7:R7" si="0">(J8+J9+J10+J11+J12)/5</f>
        <v>2</v>
      </c>
      <c r="K7" s="5">
        <f t="shared" si="0"/>
        <v>5</v>
      </c>
      <c r="L7" s="5">
        <f t="shared" si="0"/>
        <v>5</v>
      </c>
      <c r="M7" s="5">
        <f t="shared" si="0"/>
        <v>4</v>
      </c>
      <c r="N7" s="5">
        <f t="shared" si="0"/>
        <v>5</v>
      </c>
      <c r="O7" s="5">
        <f t="shared" si="0"/>
        <v>3.6</v>
      </c>
      <c r="P7" s="5">
        <f t="shared" si="0"/>
        <v>0</v>
      </c>
      <c r="Q7" s="5">
        <f t="shared" si="0"/>
        <v>5</v>
      </c>
      <c r="R7" s="5">
        <f t="shared" si="0"/>
        <v>4</v>
      </c>
      <c r="S7" s="8"/>
    </row>
    <row r="8" spans="1:19" ht="15.75" hidden="1" x14ac:dyDescent="0.25">
      <c r="A8" s="5"/>
      <c r="B8" s="6" t="s">
        <v>30</v>
      </c>
      <c r="C8" s="7"/>
      <c r="D8" s="5">
        <f>SUM(E8:R8)</f>
        <v>48</v>
      </c>
      <c r="E8" s="5">
        <v>0</v>
      </c>
      <c r="F8" s="5">
        <v>3</v>
      </c>
      <c r="G8" s="5">
        <v>2</v>
      </c>
      <c r="H8" s="5">
        <v>3</v>
      </c>
      <c r="I8" s="5">
        <v>5</v>
      </c>
      <c r="J8" s="5">
        <v>2</v>
      </c>
      <c r="K8" s="5">
        <v>5</v>
      </c>
      <c r="L8" s="5">
        <v>5</v>
      </c>
      <c r="M8" s="5">
        <v>4</v>
      </c>
      <c r="N8" s="5">
        <v>5</v>
      </c>
      <c r="O8" s="5">
        <v>4</v>
      </c>
      <c r="P8" s="8"/>
      <c r="Q8" s="5">
        <v>5</v>
      </c>
      <c r="R8" s="5">
        <v>5</v>
      </c>
      <c r="S8" s="8"/>
    </row>
    <row r="9" spans="1:19" ht="15.75" hidden="1" x14ac:dyDescent="0.25">
      <c r="A9" s="5"/>
      <c r="B9" s="6" t="s">
        <v>31</v>
      </c>
      <c r="C9" s="7"/>
      <c r="D9" s="5">
        <f t="shared" ref="D9:D72" si="1">SUM(E9:R9)</f>
        <v>46</v>
      </c>
      <c r="E9" s="5">
        <v>0</v>
      </c>
      <c r="F9" s="5">
        <v>3</v>
      </c>
      <c r="G9" s="14">
        <v>2</v>
      </c>
      <c r="H9" s="14">
        <v>3</v>
      </c>
      <c r="I9" s="14">
        <v>5</v>
      </c>
      <c r="J9" s="14">
        <v>2</v>
      </c>
      <c r="K9" s="14">
        <v>5</v>
      </c>
      <c r="L9" s="14">
        <v>5</v>
      </c>
      <c r="M9" s="14">
        <v>4</v>
      </c>
      <c r="N9" s="14">
        <v>5</v>
      </c>
      <c r="O9" s="14">
        <v>2</v>
      </c>
      <c r="P9" s="15"/>
      <c r="Q9" s="14">
        <v>5</v>
      </c>
      <c r="R9" s="14">
        <v>5</v>
      </c>
      <c r="S9" s="8"/>
    </row>
    <row r="10" spans="1:19" ht="15.75" hidden="1" x14ac:dyDescent="0.25">
      <c r="A10" s="5"/>
      <c r="B10" s="6" t="s">
        <v>32</v>
      </c>
      <c r="C10" s="7"/>
      <c r="D10" s="5">
        <f t="shared" si="1"/>
        <v>48</v>
      </c>
      <c r="E10" s="5">
        <v>0</v>
      </c>
      <c r="F10" s="5">
        <v>3</v>
      </c>
      <c r="G10" s="5">
        <v>2</v>
      </c>
      <c r="H10" s="5">
        <v>3</v>
      </c>
      <c r="I10" s="5">
        <v>5</v>
      </c>
      <c r="J10" s="5">
        <v>2</v>
      </c>
      <c r="K10" s="5">
        <v>5</v>
      </c>
      <c r="L10" s="5">
        <v>5</v>
      </c>
      <c r="M10" s="5">
        <v>4</v>
      </c>
      <c r="N10" s="5">
        <v>5</v>
      </c>
      <c r="O10" s="5">
        <v>4</v>
      </c>
      <c r="P10" s="8"/>
      <c r="Q10" s="5">
        <v>5</v>
      </c>
      <c r="R10" s="5">
        <v>5</v>
      </c>
      <c r="S10" s="8"/>
    </row>
    <row r="11" spans="1:19" ht="15.75" hidden="1" x14ac:dyDescent="0.25">
      <c r="A11" s="5"/>
      <c r="B11" s="6" t="s">
        <v>33</v>
      </c>
      <c r="C11" s="7"/>
      <c r="D11" s="5">
        <f t="shared" si="1"/>
        <v>43</v>
      </c>
      <c r="E11" s="5">
        <v>0</v>
      </c>
      <c r="F11" s="5">
        <v>3</v>
      </c>
      <c r="G11" s="5">
        <v>2</v>
      </c>
      <c r="H11" s="5">
        <v>3</v>
      </c>
      <c r="I11" s="5">
        <v>5</v>
      </c>
      <c r="J11" s="5">
        <v>2</v>
      </c>
      <c r="K11" s="5">
        <v>5</v>
      </c>
      <c r="L11" s="5">
        <v>5</v>
      </c>
      <c r="M11" s="5">
        <v>4</v>
      </c>
      <c r="N11" s="5">
        <v>5</v>
      </c>
      <c r="O11" s="5">
        <v>4</v>
      </c>
      <c r="P11" s="8"/>
      <c r="Q11" s="5">
        <v>5</v>
      </c>
      <c r="R11" s="5">
        <v>0</v>
      </c>
      <c r="S11" s="8"/>
    </row>
    <row r="12" spans="1:19" ht="15.75" hidden="1" x14ac:dyDescent="0.25">
      <c r="A12" s="5"/>
      <c r="B12" s="6" t="s">
        <v>39</v>
      </c>
      <c r="C12" s="7"/>
      <c r="D12" s="5">
        <f t="shared" si="1"/>
        <v>48</v>
      </c>
      <c r="E12" s="5">
        <v>0</v>
      </c>
      <c r="F12" s="5">
        <v>3</v>
      </c>
      <c r="G12" s="5">
        <v>2</v>
      </c>
      <c r="H12" s="5">
        <v>3</v>
      </c>
      <c r="I12" s="5">
        <v>5</v>
      </c>
      <c r="J12" s="5">
        <v>2</v>
      </c>
      <c r="K12" s="5">
        <v>5</v>
      </c>
      <c r="L12" s="5">
        <v>5</v>
      </c>
      <c r="M12" s="5">
        <v>4</v>
      </c>
      <c r="N12" s="5">
        <v>5</v>
      </c>
      <c r="O12" s="5">
        <v>4</v>
      </c>
      <c r="P12" s="8"/>
      <c r="Q12" s="5">
        <v>5</v>
      </c>
      <c r="R12" s="5">
        <v>5</v>
      </c>
      <c r="S12" s="8"/>
    </row>
    <row r="13" spans="1:19" ht="31.5" x14ac:dyDescent="0.25">
      <c r="A13" s="5">
        <v>2</v>
      </c>
      <c r="B13" s="6" t="s">
        <v>36</v>
      </c>
      <c r="C13" s="7" t="s">
        <v>35</v>
      </c>
      <c r="D13" s="5">
        <f t="shared" si="1"/>
        <v>31.8</v>
      </c>
      <c r="E13" s="5">
        <f>(E14+E15+E16+E17+E18)/5</f>
        <v>2</v>
      </c>
      <c r="F13" s="5">
        <f t="shared" ref="F13:R13" si="2">(F14+F15+F16+F17+F18)/5</f>
        <v>2.8</v>
      </c>
      <c r="G13" s="5">
        <f t="shared" si="2"/>
        <v>0</v>
      </c>
      <c r="H13" s="5">
        <f t="shared" si="2"/>
        <v>3</v>
      </c>
      <c r="I13" s="5">
        <f t="shared" si="2"/>
        <v>4</v>
      </c>
      <c r="J13" s="5">
        <f t="shared" si="2"/>
        <v>2</v>
      </c>
      <c r="K13" s="5">
        <f t="shared" si="2"/>
        <v>5</v>
      </c>
      <c r="L13" s="5">
        <f t="shared" si="2"/>
        <v>0.8</v>
      </c>
      <c r="M13" s="5">
        <f t="shared" si="2"/>
        <v>0</v>
      </c>
      <c r="N13" s="5">
        <f t="shared" si="2"/>
        <v>5</v>
      </c>
      <c r="O13" s="5">
        <f t="shared" si="2"/>
        <v>4</v>
      </c>
      <c r="P13" s="5">
        <f t="shared" si="2"/>
        <v>0</v>
      </c>
      <c r="Q13" s="5">
        <f t="shared" si="2"/>
        <v>3.2</v>
      </c>
      <c r="R13" s="5">
        <f t="shared" si="2"/>
        <v>0</v>
      </c>
      <c r="S13" s="8"/>
    </row>
    <row r="14" spans="1:19" ht="15.75" hidden="1" x14ac:dyDescent="0.25">
      <c r="A14" s="5"/>
      <c r="B14" s="6" t="s">
        <v>30</v>
      </c>
      <c r="C14" s="7"/>
      <c r="D14" s="5">
        <f t="shared" si="1"/>
        <v>34</v>
      </c>
      <c r="E14" s="5">
        <v>2</v>
      </c>
      <c r="F14" s="5">
        <v>3</v>
      </c>
      <c r="G14" s="8">
        <v>0</v>
      </c>
      <c r="H14" s="5">
        <v>3</v>
      </c>
      <c r="I14" s="5">
        <v>5</v>
      </c>
      <c r="J14" s="5">
        <v>2</v>
      </c>
      <c r="K14" s="5">
        <v>5</v>
      </c>
      <c r="L14" s="5">
        <v>1</v>
      </c>
      <c r="M14" s="5">
        <v>0</v>
      </c>
      <c r="N14" s="8">
        <v>5</v>
      </c>
      <c r="O14" s="8">
        <v>4</v>
      </c>
      <c r="P14" s="8"/>
      <c r="Q14" s="5">
        <v>4</v>
      </c>
      <c r="R14" s="5">
        <v>0</v>
      </c>
      <c r="S14" s="8"/>
    </row>
    <row r="15" spans="1:19" ht="15.75" hidden="1" x14ac:dyDescent="0.25">
      <c r="A15" s="5"/>
      <c r="B15" s="6" t="s">
        <v>31</v>
      </c>
      <c r="C15" s="7"/>
      <c r="D15" s="5">
        <f t="shared" si="1"/>
        <v>29</v>
      </c>
      <c r="E15" s="5">
        <v>2</v>
      </c>
      <c r="F15" s="5">
        <v>3</v>
      </c>
      <c r="G15" s="8">
        <v>0</v>
      </c>
      <c r="H15" s="5">
        <v>3</v>
      </c>
      <c r="I15" s="5">
        <v>0</v>
      </c>
      <c r="J15" s="5">
        <v>2</v>
      </c>
      <c r="K15" s="5">
        <v>5</v>
      </c>
      <c r="L15" s="5">
        <v>1</v>
      </c>
      <c r="M15" s="5">
        <v>0</v>
      </c>
      <c r="N15" s="8">
        <v>5</v>
      </c>
      <c r="O15" s="8">
        <v>4</v>
      </c>
      <c r="P15" s="8"/>
      <c r="Q15" s="5">
        <v>4</v>
      </c>
      <c r="R15" s="14">
        <v>0</v>
      </c>
      <c r="S15" s="8"/>
    </row>
    <row r="16" spans="1:19" ht="15.75" hidden="1" x14ac:dyDescent="0.25">
      <c r="A16" s="5"/>
      <c r="B16" s="6" t="s">
        <v>32</v>
      </c>
      <c r="C16" s="7"/>
      <c r="D16" s="5">
        <f t="shared" si="1"/>
        <v>30</v>
      </c>
      <c r="E16" s="14">
        <v>2</v>
      </c>
      <c r="F16" s="5">
        <v>3</v>
      </c>
      <c r="G16" s="8">
        <v>0</v>
      </c>
      <c r="H16" s="5">
        <v>3</v>
      </c>
      <c r="I16" s="5">
        <v>5</v>
      </c>
      <c r="J16" s="5">
        <v>2</v>
      </c>
      <c r="K16" s="5">
        <v>5</v>
      </c>
      <c r="L16" s="5">
        <v>1</v>
      </c>
      <c r="M16" s="5">
        <v>0</v>
      </c>
      <c r="N16" s="8">
        <v>5</v>
      </c>
      <c r="O16" s="8">
        <v>4</v>
      </c>
      <c r="P16" s="8"/>
      <c r="Q16" s="5">
        <v>0</v>
      </c>
      <c r="R16" s="5">
        <v>0</v>
      </c>
      <c r="S16" s="8"/>
    </row>
    <row r="17" spans="1:19" ht="15.75" hidden="1" x14ac:dyDescent="0.25">
      <c r="A17" s="5"/>
      <c r="B17" s="6" t="s">
        <v>33</v>
      </c>
      <c r="C17" s="7"/>
      <c r="D17" s="5">
        <f t="shared" si="1"/>
        <v>32</v>
      </c>
      <c r="E17" s="5">
        <v>2</v>
      </c>
      <c r="F17" s="5">
        <v>2</v>
      </c>
      <c r="G17" s="8">
        <v>0</v>
      </c>
      <c r="H17" s="5">
        <v>3</v>
      </c>
      <c r="I17" s="5">
        <v>5</v>
      </c>
      <c r="J17" s="5">
        <v>2</v>
      </c>
      <c r="K17" s="5">
        <v>5</v>
      </c>
      <c r="L17" s="5">
        <v>0</v>
      </c>
      <c r="M17" s="5">
        <v>0</v>
      </c>
      <c r="N17" s="8">
        <v>5</v>
      </c>
      <c r="O17" s="8">
        <v>4</v>
      </c>
      <c r="P17" s="8"/>
      <c r="Q17" s="5">
        <v>4</v>
      </c>
      <c r="R17" s="5">
        <v>0</v>
      </c>
      <c r="S17" s="8"/>
    </row>
    <row r="18" spans="1:19" ht="15.75" hidden="1" x14ac:dyDescent="0.25">
      <c r="A18" s="5"/>
      <c r="B18" s="6" t="s">
        <v>39</v>
      </c>
      <c r="C18" s="7"/>
      <c r="D18" s="5">
        <f t="shared" si="1"/>
        <v>34</v>
      </c>
      <c r="E18" s="5">
        <v>2</v>
      </c>
      <c r="F18" s="5">
        <v>3</v>
      </c>
      <c r="G18" s="8">
        <v>0</v>
      </c>
      <c r="H18" s="5">
        <v>3</v>
      </c>
      <c r="I18" s="5">
        <v>5</v>
      </c>
      <c r="J18" s="5">
        <v>2</v>
      </c>
      <c r="K18" s="5">
        <v>5</v>
      </c>
      <c r="L18" s="5">
        <v>1</v>
      </c>
      <c r="M18" s="5">
        <v>0</v>
      </c>
      <c r="N18" s="8">
        <v>5</v>
      </c>
      <c r="O18" s="8">
        <v>4</v>
      </c>
      <c r="P18" s="8"/>
      <c r="Q18" s="5">
        <v>4</v>
      </c>
      <c r="R18" s="5">
        <v>0</v>
      </c>
      <c r="S18" s="8"/>
    </row>
    <row r="19" spans="1:19" ht="94.5" x14ac:dyDescent="0.25">
      <c r="A19" s="5">
        <v>3</v>
      </c>
      <c r="B19" s="6" t="s">
        <v>38</v>
      </c>
      <c r="C19" s="9" t="s">
        <v>37</v>
      </c>
      <c r="D19" s="5">
        <f t="shared" si="1"/>
        <v>30</v>
      </c>
      <c r="E19" s="5">
        <f>(E20+E21+E22+E23+E24)/5</f>
        <v>0</v>
      </c>
      <c r="F19" s="5">
        <f t="shared" ref="F19:R19" si="3">(F20+F21+F22+F23+F24)/5</f>
        <v>1.2</v>
      </c>
      <c r="G19" s="5">
        <f t="shared" si="3"/>
        <v>2</v>
      </c>
      <c r="H19" s="5">
        <f t="shared" si="3"/>
        <v>3</v>
      </c>
      <c r="I19" s="5">
        <f t="shared" si="3"/>
        <v>4</v>
      </c>
      <c r="J19" s="5">
        <f t="shared" si="3"/>
        <v>2</v>
      </c>
      <c r="K19" s="5">
        <f t="shared" si="3"/>
        <v>5</v>
      </c>
      <c r="L19" s="5">
        <f t="shared" si="3"/>
        <v>0.8</v>
      </c>
      <c r="M19" s="5">
        <f t="shared" si="3"/>
        <v>4</v>
      </c>
      <c r="N19" s="5">
        <f t="shared" si="3"/>
        <v>0</v>
      </c>
      <c r="O19" s="5">
        <f t="shared" si="3"/>
        <v>4</v>
      </c>
      <c r="P19" s="5">
        <f t="shared" si="3"/>
        <v>0</v>
      </c>
      <c r="Q19" s="5">
        <f t="shared" si="3"/>
        <v>4</v>
      </c>
      <c r="R19" s="5">
        <f t="shared" si="3"/>
        <v>0</v>
      </c>
      <c r="S19" s="8"/>
    </row>
    <row r="20" spans="1:19" ht="15.75" hidden="1" x14ac:dyDescent="0.25">
      <c r="A20" s="5"/>
      <c r="B20" s="6" t="s">
        <v>30</v>
      </c>
      <c r="C20" s="9"/>
      <c r="D20" s="5">
        <f t="shared" si="1"/>
        <v>32</v>
      </c>
      <c r="E20" s="5">
        <v>0</v>
      </c>
      <c r="F20" s="5">
        <v>1</v>
      </c>
      <c r="G20" s="5">
        <v>2</v>
      </c>
      <c r="H20" s="5">
        <v>3</v>
      </c>
      <c r="I20" s="5">
        <v>5</v>
      </c>
      <c r="J20" s="5">
        <v>2</v>
      </c>
      <c r="K20" s="5">
        <v>5</v>
      </c>
      <c r="L20" s="5">
        <v>1</v>
      </c>
      <c r="M20" s="5">
        <v>4</v>
      </c>
      <c r="N20" s="5">
        <v>0</v>
      </c>
      <c r="O20" s="5">
        <v>4</v>
      </c>
      <c r="P20" s="8"/>
      <c r="Q20" s="5">
        <v>5</v>
      </c>
      <c r="R20" s="5">
        <v>0</v>
      </c>
      <c r="S20" s="8"/>
    </row>
    <row r="21" spans="1:19" ht="15.75" hidden="1" x14ac:dyDescent="0.25">
      <c r="A21" s="5"/>
      <c r="B21" s="6" t="s">
        <v>31</v>
      </c>
      <c r="C21" s="9"/>
      <c r="D21" s="5">
        <f t="shared" si="1"/>
        <v>27</v>
      </c>
      <c r="E21" s="5">
        <v>0</v>
      </c>
      <c r="F21" s="5">
        <v>2</v>
      </c>
      <c r="G21" s="14">
        <v>2</v>
      </c>
      <c r="H21" s="14">
        <v>3</v>
      </c>
      <c r="I21" s="14">
        <v>0</v>
      </c>
      <c r="J21" s="14">
        <v>2</v>
      </c>
      <c r="K21" s="14">
        <v>5</v>
      </c>
      <c r="L21" s="14">
        <v>1</v>
      </c>
      <c r="M21" s="14">
        <v>4</v>
      </c>
      <c r="N21" s="14">
        <v>0</v>
      </c>
      <c r="O21" s="14">
        <v>4</v>
      </c>
      <c r="P21" s="15"/>
      <c r="Q21" s="14">
        <v>4</v>
      </c>
      <c r="R21" s="14">
        <v>0</v>
      </c>
      <c r="S21" s="8"/>
    </row>
    <row r="22" spans="1:19" ht="15.75" hidden="1" x14ac:dyDescent="0.25">
      <c r="A22" s="5"/>
      <c r="B22" s="6" t="s">
        <v>32</v>
      </c>
      <c r="C22" s="9"/>
      <c r="D22" s="5">
        <f t="shared" si="1"/>
        <v>31</v>
      </c>
      <c r="E22" s="5">
        <v>0</v>
      </c>
      <c r="F22" s="5">
        <v>1</v>
      </c>
      <c r="G22" s="5">
        <v>2</v>
      </c>
      <c r="H22" s="5">
        <v>3</v>
      </c>
      <c r="I22" s="5">
        <v>5</v>
      </c>
      <c r="J22" s="5">
        <v>2</v>
      </c>
      <c r="K22" s="5">
        <v>5</v>
      </c>
      <c r="L22" s="5">
        <v>1</v>
      </c>
      <c r="M22" s="5">
        <v>4</v>
      </c>
      <c r="N22" s="5">
        <v>0</v>
      </c>
      <c r="O22" s="5">
        <v>4</v>
      </c>
      <c r="P22" s="8"/>
      <c r="Q22" s="5">
        <v>4</v>
      </c>
      <c r="R22" s="5">
        <v>0</v>
      </c>
      <c r="S22" s="8"/>
    </row>
    <row r="23" spans="1:19" ht="15.75" hidden="1" x14ac:dyDescent="0.25">
      <c r="A23" s="5"/>
      <c r="B23" s="6" t="s">
        <v>33</v>
      </c>
      <c r="C23" s="9"/>
      <c r="D23" s="5">
        <f t="shared" si="1"/>
        <v>29</v>
      </c>
      <c r="E23" s="5">
        <v>0</v>
      </c>
      <c r="F23" s="5">
        <v>1</v>
      </c>
      <c r="G23" s="5">
        <v>2</v>
      </c>
      <c r="H23" s="5">
        <v>3</v>
      </c>
      <c r="I23" s="5">
        <v>5</v>
      </c>
      <c r="J23" s="5">
        <v>2</v>
      </c>
      <c r="K23" s="5">
        <v>5</v>
      </c>
      <c r="L23" s="5">
        <v>0</v>
      </c>
      <c r="M23" s="5">
        <v>4</v>
      </c>
      <c r="N23" s="5">
        <v>0</v>
      </c>
      <c r="O23" s="5">
        <v>4</v>
      </c>
      <c r="P23" s="8"/>
      <c r="Q23" s="5">
        <v>3</v>
      </c>
      <c r="R23" s="5">
        <v>0</v>
      </c>
      <c r="S23" s="8"/>
    </row>
    <row r="24" spans="1:19" ht="15.75" hidden="1" x14ac:dyDescent="0.25">
      <c r="A24" s="5"/>
      <c r="B24" s="6" t="s">
        <v>39</v>
      </c>
      <c r="C24" s="9"/>
      <c r="D24" s="5">
        <f t="shared" si="1"/>
        <v>31</v>
      </c>
      <c r="E24" s="5">
        <v>0</v>
      </c>
      <c r="F24" s="5">
        <v>1</v>
      </c>
      <c r="G24" s="5">
        <v>2</v>
      </c>
      <c r="H24" s="5">
        <v>3</v>
      </c>
      <c r="I24" s="5">
        <v>5</v>
      </c>
      <c r="J24" s="5">
        <v>2</v>
      </c>
      <c r="K24" s="5">
        <v>5</v>
      </c>
      <c r="L24" s="5">
        <v>1</v>
      </c>
      <c r="M24" s="5">
        <v>4</v>
      </c>
      <c r="N24" s="5">
        <v>0</v>
      </c>
      <c r="O24" s="5">
        <v>4</v>
      </c>
      <c r="P24" s="8"/>
      <c r="Q24" s="5">
        <v>4</v>
      </c>
      <c r="R24" s="5">
        <v>0</v>
      </c>
      <c r="S24" s="8"/>
    </row>
    <row r="25" spans="1:19" ht="78.75" x14ac:dyDescent="0.25">
      <c r="A25" s="5">
        <v>4</v>
      </c>
      <c r="B25" s="6" t="s">
        <v>41</v>
      </c>
      <c r="C25" s="9" t="s">
        <v>40</v>
      </c>
      <c r="D25" s="5">
        <f t="shared" si="1"/>
        <v>41.8</v>
      </c>
      <c r="E25" s="5">
        <f>(E26+E27+E28+E29+E30)/5</f>
        <v>0</v>
      </c>
      <c r="F25" s="5">
        <f t="shared" ref="F25:R25" si="4">(F26+F27+F28+F29+F30)/5</f>
        <v>2.8</v>
      </c>
      <c r="G25" s="5">
        <f t="shared" si="4"/>
        <v>2</v>
      </c>
      <c r="H25" s="5">
        <f t="shared" si="4"/>
        <v>3</v>
      </c>
      <c r="I25" s="5">
        <f t="shared" si="4"/>
        <v>5</v>
      </c>
      <c r="J25" s="5">
        <f t="shared" si="4"/>
        <v>2</v>
      </c>
      <c r="K25" s="5">
        <f t="shared" si="4"/>
        <v>4.5999999999999996</v>
      </c>
      <c r="L25" s="5">
        <f t="shared" si="4"/>
        <v>5</v>
      </c>
      <c r="M25" s="5">
        <f t="shared" si="4"/>
        <v>2</v>
      </c>
      <c r="N25" s="5">
        <f t="shared" si="4"/>
        <v>5</v>
      </c>
      <c r="O25" s="5">
        <f t="shared" si="4"/>
        <v>4</v>
      </c>
      <c r="P25" s="5">
        <f t="shared" si="4"/>
        <v>0</v>
      </c>
      <c r="Q25" s="5">
        <f t="shared" si="4"/>
        <v>2.4</v>
      </c>
      <c r="R25" s="5">
        <f t="shared" si="4"/>
        <v>4</v>
      </c>
      <c r="S25" s="8"/>
    </row>
    <row r="26" spans="1:19" ht="15.75" hidden="1" x14ac:dyDescent="0.25">
      <c r="A26" s="5"/>
      <c r="B26" s="6" t="s">
        <v>30</v>
      </c>
      <c r="C26" s="9"/>
      <c r="D26" s="5">
        <f t="shared" si="1"/>
        <v>46</v>
      </c>
      <c r="E26" s="5">
        <v>0</v>
      </c>
      <c r="F26" s="5">
        <v>3</v>
      </c>
      <c r="G26" s="5">
        <v>2</v>
      </c>
      <c r="H26" s="5">
        <v>3</v>
      </c>
      <c r="I26" s="5">
        <v>5</v>
      </c>
      <c r="J26" s="5">
        <v>2</v>
      </c>
      <c r="K26" s="5">
        <v>5</v>
      </c>
      <c r="L26" s="5">
        <v>5</v>
      </c>
      <c r="M26" s="5">
        <v>4</v>
      </c>
      <c r="N26" s="5">
        <v>5</v>
      </c>
      <c r="O26" s="5">
        <v>4</v>
      </c>
      <c r="P26" s="8"/>
      <c r="Q26" s="5">
        <v>3</v>
      </c>
      <c r="R26" s="5">
        <v>5</v>
      </c>
      <c r="S26" s="8"/>
    </row>
    <row r="27" spans="1:19" ht="15.75" hidden="1" x14ac:dyDescent="0.25">
      <c r="A27" s="5"/>
      <c r="B27" s="6" t="s">
        <v>31</v>
      </c>
      <c r="C27" s="9"/>
      <c r="D27" s="5">
        <f t="shared" si="1"/>
        <v>40</v>
      </c>
      <c r="E27" s="5">
        <v>0</v>
      </c>
      <c r="F27" s="5">
        <v>3</v>
      </c>
      <c r="G27" s="5">
        <v>2</v>
      </c>
      <c r="H27" s="5">
        <v>3</v>
      </c>
      <c r="I27" s="5">
        <v>5</v>
      </c>
      <c r="J27" s="5">
        <v>2</v>
      </c>
      <c r="K27" s="5">
        <v>3</v>
      </c>
      <c r="L27" s="5">
        <v>5</v>
      </c>
      <c r="M27" s="5">
        <v>0</v>
      </c>
      <c r="N27" s="5">
        <v>5</v>
      </c>
      <c r="O27" s="5">
        <v>4</v>
      </c>
      <c r="P27" s="8"/>
      <c r="Q27" s="5">
        <v>3</v>
      </c>
      <c r="R27" s="14">
        <v>5</v>
      </c>
      <c r="S27" s="8"/>
    </row>
    <row r="28" spans="1:19" ht="15.75" hidden="1" x14ac:dyDescent="0.25">
      <c r="A28" s="5"/>
      <c r="B28" s="6" t="s">
        <v>32</v>
      </c>
      <c r="C28" s="9"/>
      <c r="D28" s="5">
        <f t="shared" si="1"/>
        <v>41</v>
      </c>
      <c r="E28" s="5">
        <v>0</v>
      </c>
      <c r="F28" s="5">
        <v>3</v>
      </c>
      <c r="G28" s="5">
        <v>2</v>
      </c>
      <c r="H28" s="5">
        <v>3</v>
      </c>
      <c r="I28" s="5">
        <v>5</v>
      </c>
      <c r="J28" s="5">
        <v>2</v>
      </c>
      <c r="K28" s="5">
        <v>5</v>
      </c>
      <c r="L28" s="5">
        <v>5</v>
      </c>
      <c r="M28" s="5">
        <v>2</v>
      </c>
      <c r="N28" s="5">
        <v>5</v>
      </c>
      <c r="O28" s="5">
        <v>4</v>
      </c>
      <c r="P28" s="8"/>
      <c r="Q28" s="5">
        <v>0</v>
      </c>
      <c r="R28" s="5">
        <v>5</v>
      </c>
      <c r="S28" s="8"/>
    </row>
    <row r="29" spans="1:19" ht="15.75" hidden="1" x14ac:dyDescent="0.25">
      <c r="A29" s="5"/>
      <c r="B29" s="6" t="s">
        <v>33</v>
      </c>
      <c r="C29" s="9"/>
      <c r="D29" s="5">
        <f t="shared" si="1"/>
        <v>38</v>
      </c>
      <c r="E29" s="5">
        <v>0</v>
      </c>
      <c r="F29" s="5">
        <v>2</v>
      </c>
      <c r="G29" s="5">
        <v>2</v>
      </c>
      <c r="H29" s="5">
        <v>3</v>
      </c>
      <c r="I29" s="5">
        <v>5</v>
      </c>
      <c r="J29" s="5">
        <v>2</v>
      </c>
      <c r="K29" s="5">
        <v>5</v>
      </c>
      <c r="L29" s="5">
        <v>5</v>
      </c>
      <c r="M29" s="5">
        <v>2</v>
      </c>
      <c r="N29" s="5">
        <v>5</v>
      </c>
      <c r="O29" s="5">
        <v>4</v>
      </c>
      <c r="P29" s="8"/>
      <c r="Q29" s="5">
        <v>3</v>
      </c>
      <c r="R29" s="5">
        <v>0</v>
      </c>
      <c r="S29" s="8"/>
    </row>
    <row r="30" spans="1:19" ht="15.75" hidden="1" x14ac:dyDescent="0.25">
      <c r="A30" s="5"/>
      <c r="B30" s="6" t="s">
        <v>39</v>
      </c>
      <c r="C30" s="9"/>
      <c r="D30" s="5">
        <f t="shared" si="1"/>
        <v>44</v>
      </c>
      <c r="E30" s="5">
        <v>0</v>
      </c>
      <c r="F30" s="5">
        <v>3</v>
      </c>
      <c r="G30" s="5">
        <v>2</v>
      </c>
      <c r="H30" s="5">
        <v>3</v>
      </c>
      <c r="I30" s="5">
        <v>5</v>
      </c>
      <c r="J30" s="5">
        <v>2</v>
      </c>
      <c r="K30" s="5">
        <v>5</v>
      </c>
      <c r="L30" s="5">
        <v>5</v>
      </c>
      <c r="M30" s="5">
        <v>2</v>
      </c>
      <c r="N30" s="5">
        <v>5</v>
      </c>
      <c r="O30" s="5">
        <v>4</v>
      </c>
      <c r="P30" s="8"/>
      <c r="Q30" s="5">
        <v>3</v>
      </c>
      <c r="R30" s="5">
        <v>5</v>
      </c>
      <c r="S30" s="8"/>
    </row>
    <row r="31" spans="1:19" ht="63" x14ac:dyDescent="0.25">
      <c r="A31" s="5">
        <v>5</v>
      </c>
      <c r="B31" s="6" t="s">
        <v>43</v>
      </c>
      <c r="C31" s="9" t="s">
        <v>42</v>
      </c>
      <c r="D31" s="5">
        <f t="shared" si="1"/>
        <v>30.8</v>
      </c>
      <c r="E31" s="5">
        <f>(E32+E33+E34+E35+E36)/5</f>
        <v>0</v>
      </c>
      <c r="F31" s="5">
        <f t="shared" ref="F31:R31" si="5">(F32+F33+F34+F35+F36)/5</f>
        <v>2.2000000000000002</v>
      </c>
      <c r="G31" s="5">
        <f t="shared" si="5"/>
        <v>0.4</v>
      </c>
      <c r="H31" s="5">
        <f t="shared" si="5"/>
        <v>3</v>
      </c>
      <c r="I31" s="5">
        <f t="shared" si="5"/>
        <v>5</v>
      </c>
      <c r="J31" s="5">
        <f t="shared" si="5"/>
        <v>2</v>
      </c>
      <c r="K31" s="5">
        <f t="shared" si="5"/>
        <v>5</v>
      </c>
      <c r="L31" s="5">
        <f t="shared" si="5"/>
        <v>1.6</v>
      </c>
      <c r="M31" s="5">
        <f t="shared" si="5"/>
        <v>0.4</v>
      </c>
      <c r="N31" s="5">
        <f t="shared" si="5"/>
        <v>2.8</v>
      </c>
      <c r="O31" s="5">
        <f t="shared" si="5"/>
        <v>4</v>
      </c>
      <c r="P31" s="5">
        <f t="shared" si="5"/>
        <v>0</v>
      </c>
      <c r="Q31" s="5">
        <f t="shared" si="5"/>
        <v>3.4</v>
      </c>
      <c r="R31" s="5">
        <f t="shared" si="5"/>
        <v>1</v>
      </c>
      <c r="S31" s="8"/>
    </row>
    <row r="32" spans="1:19" ht="15.75" hidden="1" x14ac:dyDescent="0.25">
      <c r="A32" s="5"/>
      <c r="B32" s="6" t="s">
        <v>30</v>
      </c>
      <c r="C32" s="9"/>
      <c r="D32" s="5">
        <f t="shared" si="1"/>
        <v>30</v>
      </c>
      <c r="E32" s="5">
        <v>0</v>
      </c>
      <c r="F32" s="5">
        <v>2</v>
      </c>
      <c r="G32" s="5">
        <v>0</v>
      </c>
      <c r="H32" s="5">
        <v>3</v>
      </c>
      <c r="I32" s="5">
        <v>5</v>
      </c>
      <c r="J32" s="5">
        <v>2</v>
      </c>
      <c r="K32" s="5">
        <v>5</v>
      </c>
      <c r="L32" s="5">
        <v>1</v>
      </c>
      <c r="M32" s="5">
        <v>0</v>
      </c>
      <c r="N32" s="5">
        <v>3</v>
      </c>
      <c r="O32" s="5">
        <v>4</v>
      </c>
      <c r="P32" s="8"/>
      <c r="Q32" s="5">
        <v>5</v>
      </c>
      <c r="R32" s="5">
        <v>0</v>
      </c>
      <c r="S32" s="8"/>
    </row>
    <row r="33" spans="1:19" ht="15.75" hidden="1" x14ac:dyDescent="0.25">
      <c r="A33" s="5"/>
      <c r="B33" s="6" t="s">
        <v>31</v>
      </c>
      <c r="C33" s="9"/>
      <c r="D33" s="5">
        <f t="shared" si="1"/>
        <v>30</v>
      </c>
      <c r="E33" s="5">
        <v>0</v>
      </c>
      <c r="F33" s="5">
        <v>2</v>
      </c>
      <c r="G33" s="14">
        <v>0</v>
      </c>
      <c r="H33" s="14">
        <v>3</v>
      </c>
      <c r="I33" s="14">
        <v>5</v>
      </c>
      <c r="J33" s="14">
        <v>2</v>
      </c>
      <c r="K33" s="14">
        <v>5</v>
      </c>
      <c r="L33" s="14">
        <v>1</v>
      </c>
      <c r="M33" s="14">
        <v>0</v>
      </c>
      <c r="N33" s="14">
        <v>3</v>
      </c>
      <c r="O33" s="14">
        <v>4</v>
      </c>
      <c r="P33" s="15"/>
      <c r="Q33" s="14">
        <v>5</v>
      </c>
      <c r="R33" s="14">
        <v>0</v>
      </c>
      <c r="S33" s="8"/>
    </row>
    <row r="34" spans="1:19" ht="15.75" hidden="1" x14ac:dyDescent="0.25">
      <c r="A34" s="5"/>
      <c r="B34" s="6" t="s">
        <v>32</v>
      </c>
      <c r="C34" s="9"/>
      <c r="D34" s="5">
        <f t="shared" si="1"/>
        <v>41</v>
      </c>
      <c r="E34" s="5">
        <v>0</v>
      </c>
      <c r="F34" s="5">
        <v>3</v>
      </c>
      <c r="G34" s="5">
        <v>2</v>
      </c>
      <c r="H34" s="5">
        <v>3</v>
      </c>
      <c r="I34" s="5">
        <v>5</v>
      </c>
      <c r="J34" s="5">
        <v>2</v>
      </c>
      <c r="K34" s="5">
        <v>5</v>
      </c>
      <c r="L34" s="5">
        <v>5</v>
      </c>
      <c r="M34" s="5">
        <v>2</v>
      </c>
      <c r="N34" s="5">
        <v>5</v>
      </c>
      <c r="O34" s="5">
        <v>4</v>
      </c>
      <c r="P34" s="8"/>
      <c r="Q34" s="5">
        <v>0</v>
      </c>
      <c r="R34" s="5">
        <v>5</v>
      </c>
      <c r="S34" s="8"/>
    </row>
    <row r="35" spans="1:19" ht="15.75" hidden="1" x14ac:dyDescent="0.25">
      <c r="A35" s="5"/>
      <c r="B35" s="6" t="s">
        <v>33</v>
      </c>
      <c r="C35" s="9"/>
      <c r="D35" s="5">
        <f t="shared" si="1"/>
        <v>24</v>
      </c>
      <c r="E35" s="5">
        <v>0</v>
      </c>
      <c r="F35" s="5">
        <v>2</v>
      </c>
      <c r="G35" s="5">
        <v>0</v>
      </c>
      <c r="H35" s="5">
        <v>3</v>
      </c>
      <c r="I35" s="5">
        <v>5</v>
      </c>
      <c r="J35" s="5">
        <v>2</v>
      </c>
      <c r="K35" s="5">
        <v>5</v>
      </c>
      <c r="L35" s="5">
        <v>0</v>
      </c>
      <c r="M35" s="5">
        <v>0</v>
      </c>
      <c r="N35" s="5">
        <v>0</v>
      </c>
      <c r="O35" s="5">
        <v>4</v>
      </c>
      <c r="P35" s="8"/>
      <c r="Q35" s="5">
        <v>3</v>
      </c>
      <c r="R35" s="5">
        <v>0</v>
      </c>
      <c r="S35" s="8"/>
    </row>
    <row r="36" spans="1:19" ht="15.75" hidden="1" x14ac:dyDescent="0.25">
      <c r="A36" s="5"/>
      <c r="B36" s="6" t="s">
        <v>39</v>
      </c>
      <c r="C36" s="9"/>
      <c r="D36" s="5">
        <f t="shared" si="1"/>
        <v>29</v>
      </c>
      <c r="E36" s="5">
        <v>0</v>
      </c>
      <c r="F36" s="5">
        <v>2</v>
      </c>
      <c r="G36" s="5">
        <v>0</v>
      </c>
      <c r="H36" s="5">
        <v>3</v>
      </c>
      <c r="I36" s="5">
        <v>5</v>
      </c>
      <c r="J36" s="5">
        <v>2</v>
      </c>
      <c r="K36" s="5">
        <v>5</v>
      </c>
      <c r="L36" s="5">
        <v>1</v>
      </c>
      <c r="M36" s="5">
        <v>0</v>
      </c>
      <c r="N36" s="5">
        <v>3</v>
      </c>
      <c r="O36" s="5">
        <v>4</v>
      </c>
      <c r="P36" s="8"/>
      <c r="Q36" s="5">
        <v>4</v>
      </c>
      <c r="R36" s="5">
        <v>0</v>
      </c>
      <c r="S36" s="8"/>
    </row>
    <row r="37" spans="1:19" ht="31.5" x14ac:dyDescent="0.25">
      <c r="A37" s="5">
        <v>6</v>
      </c>
      <c r="B37" s="10" t="s">
        <v>45</v>
      </c>
      <c r="C37" s="9" t="s">
        <v>44</v>
      </c>
      <c r="D37" s="5">
        <f t="shared" si="1"/>
        <v>36.199999999999996</v>
      </c>
      <c r="E37" s="5">
        <f>(E38+E39+E40+E41+E42)/5</f>
        <v>0</v>
      </c>
      <c r="F37" s="5">
        <f t="shared" ref="F37:R37" si="6">(F38+F39+F40+F41+F42)/5</f>
        <v>2.2000000000000002</v>
      </c>
      <c r="G37" s="5">
        <f t="shared" si="6"/>
        <v>2</v>
      </c>
      <c r="H37" s="5">
        <f t="shared" si="6"/>
        <v>3</v>
      </c>
      <c r="I37" s="5">
        <f t="shared" si="6"/>
        <v>5</v>
      </c>
      <c r="J37" s="5">
        <f t="shared" si="6"/>
        <v>2</v>
      </c>
      <c r="K37" s="5">
        <f t="shared" si="6"/>
        <v>5</v>
      </c>
      <c r="L37" s="5">
        <f t="shared" si="6"/>
        <v>4.2</v>
      </c>
      <c r="M37" s="5">
        <f t="shared" si="6"/>
        <v>1.6</v>
      </c>
      <c r="N37" s="5">
        <f t="shared" si="6"/>
        <v>0</v>
      </c>
      <c r="O37" s="5">
        <f t="shared" si="6"/>
        <v>2.4</v>
      </c>
      <c r="P37" s="5">
        <f t="shared" si="6"/>
        <v>0</v>
      </c>
      <c r="Q37" s="5">
        <f t="shared" si="6"/>
        <v>4.8</v>
      </c>
      <c r="R37" s="5">
        <f t="shared" si="6"/>
        <v>4</v>
      </c>
      <c r="S37" s="8"/>
    </row>
    <row r="38" spans="1:19" ht="15.75" hidden="1" x14ac:dyDescent="0.25">
      <c r="A38" s="5"/>
      <c r="B38" s="6" t="s">
        <v>30</v>
      </c>
      <c r="C38" s="9"/>
      <c r="D38" s="5">
        <f t="shared" si="1"/>
        <v>41</v>
      </c>
      <c r="E38" s="5">
        <v>0</v>
      </c>
      <c r="F38" s="5">
        <v>3</v>
      </c>
      <c r="G38" s="5">
        <v>2</v>
      </c>
      <c r="H38" s="5">
        <v>3</v>
      </c>
      <c r="I38" s="5">
        <v>5</v>
      </c>
      <c r="J38" s="5">
        <v>2</v>
      </c>
      <c r="K38" s="5">
        <v>5</v>
      </c>
      <c r="L38" s="5">
        <v>5</v>
      </c>
      <c r="M38" s="5">
        <v>2</v>
      </c>
      <c r="N38" s="5">
        <v>0</v>
      </c>
      <c r="O38" s="5">
        <v>4</v>
      </c>
      <c r="P38" s="8"/>
      <c r="Q38" s="5">
        <v>5</v>
      </c>
      <c r="R38" s="5">
        <v>5</v>
      </c>
      <c r="S38" s="8"/>
    </row>
    <row r="39" spans="1:19" ht="15.75" hidden="1" x14ac:dyDescent="0.25">
      <c r="A39" s="5"/>
      <c r="B39" s="6" t="s">
        <v>31</v>
      </c>
      <c r="C39" s="9"/>
      <c r="D39" s="5">
        <f t="shared" si="1"/>
        <v>35</v>
      </c>
      <c r="E39" s="5">
        <v>0</v>
      </c>
      <c r="F39" s="5">
        <v>3</v>
      </c>
      <c r="G39" s="5">
        <v>2</v>
      </c>
      <c r="H39" s="5">
        <v>3</v>
      </c>
      <c r="I39" s="5">
        <v>5</v>
      </c>
      <c r="J39" s="5">
        <v>2</v>
      </c>
      <c r="K39" s="5">
        <v>5</v>
      </c>
      <c r="L39" s="5">
        <v>5</v>
      </c>
      <c r="M39" s="5">
        <v>0</v>
      </c>
      <c r="N39" s="5">
        <v>0</v>
      </c>
      <c r="O39" s="5">
        <v>0</v>
      </c>
      <c r="P39" s="8"/>
      <c r="Q39" s="14">
        <v>5</v>
      </c>
      <c r="R39" s="14">
        <v>5</v>
      </c>
      <c r="S39" s="8"/>
    </row>
    <row r="40" spans="1:19" ht="15.75" hidden="1" x14ac:dyDescent="0.25">
      <c r="A40" s="5"/>
      <c r="B40" s="6" t="s">
        <v>32</v>
      </c>
      <c r="C40" s="9"/>
      <c r="D40" s="5">
        <f t="shared" si="1"/>
        <v>37</v>
      </c>
      <c r="E40" s="5">
        <v>0</v>
      </c>
      <c r="F40" s="5">
        <v>1</v>
      </c>
      <c r="G40" s="5">
        <v>2</v>
      </c>
      <c r="H40" s="5">
        <v>3</v>
      </c>
      <c r="I40" s="5">
        <v>5</v>
      </c>
      <c r="J40" s="5">
        <v>2</v>
      </c>
      <c r="K40" s="5">
        <v>5</v>
      </c>
      <c r="L40" s="5">
        <v>5</v>
      </c>
      <c r="M40" s="5">
        <v>2</v>
      </c>
      <c r="N40" s="14">
        <v>0</v>
      </c>
      <c r="O40" s="5">
        <v>2</v>
      </c>
      <c r="P40" s="8"/>
      <c r="Q40" s="5">
        <v>5</v>
      </c>
      <c r="R40" s="5">
        <v>5</v>
      </c>
      <c r="S40" s="8"/>
    </row>
    <row r="41" spans="1:19" ht="15.75" hidden="1" x14ac:dyDescent="0.25">
      <c r="A41" s="5"/>
      <c r="B41" s="6" t="s">
        <v>33</v>
      </c>
      <c r="C41" s="9"/>
      <c r="D41" s="5">
        <f t="shared" si="1"/>
        <v>31</v>
      </c>
      <c r="E41" s="5">
        <v>0</v>
      </c>
      <c r="F41" s="5">
        <v>3</v>
      </c>
      <c r="G41" s="5">
        <v>2</v>
      </c>
      <c r="H41" s="5">
        <v>3</v>
      </c>
      <c r="I41" s="5">
        <v>5</v>
      </c>
      <c r="J41" s="5">
        <v>2</v>
      </c>
      <c r="K41" s="5">
        <v>5</v>
      </c>
      <c r="L41" s="5">
        <v>1</v>
      </c>
      <c r="M41" s="5">
        <v>2</v>
      </c>
      <c r="N41" s="5">
        <v>0</v>
      </c>
      <c r="O41" s="5">
        <v>4</v>
      </c>
      <c r="P41" s="8"/>
      <c r="Q41" s="5">
        <v>4</v>
      </c>
      <c r="R41" s="5">
        <v>0</v>
      </c>
      <c r="S41" s="8"/>
    </row>
    <row r="42" spans="1:19" ht="15.75" hidden="1" x14ac:dyDescent="0.25">
      <c r="A42" s="5"/>
      <c r="B42" s="6" t="s">
        <v>39</v>
      </c>
      <c r="C42" s="9"/>
      <c r="D42" s="5">
        <f t="shared" si="1"/>
        <v>37</v>
      </c>
      <c r="E42" s="5">
        <v>0</v>
      </c>
      <c r="F42" s="5">
        <v>1</v>
      </c>
      <c r="G42" s="5">
        <v>2</v>
      </c>
      <c r="H42" s="5">
        <v>3</v>
      </c>
      <c r="I42" s="5">
        <v>5</v>
      </c>
      <c r="J42" s="5">
        <v>2</v>
      </c>
      <c r="K42" s="5">
        <v>5</v>
      </c>
      <c r="L42" s="5">
        <v>5</v>
      </c>
      <c r="M42" s="5">
        <v>2</v>
      </c>
      <c r="N42" s="5">
        <v>0</v>
      </c>
      <c r="O42" s="5">
        <v>2</v>
      </c>
      <c r="P42" s="8"/>
      <c r="Q42" s="5">
        <v>5</v>
      </c>
      <c r="R42" s="5">
        <v>5</v>
      </c>
      <c r="S42" s="8"/>
    </row>
    <row r="43" spans="1:19" ht="31.5" x14ac:dyDescent="0.25">
      <c r="A43" s="5">
        <v>7</v>
      </c>
      <c r="B43" s="9" t="s">
        <v>47</v>
      </c>
      <c r="C43" s="9" t="s">
        <v>46</v>
      </c>
      <c r="D43" s="5">
        <f t="shared" si="1"/>
        <v>23.599999999999998</v>
      </c>
      <c r="E43" s="5">
        <f>(E44+E45+E46+E47+E48)/5</f>
        <v>0</v>
      </c>
      <c r="F43" s="5">
        <f t="shared" ref="F43:R43" si="7">(F44+F45+F46+F47+F48)/5</f>
        <v>2</v>
      </c>
      <c r="G43" s="5">
        <f t="shared" si="7"/>
        <v>2</v>
      </c>
      <c r="H43" s="5">
        <f t="shared" si="7"/>
        <v>3</v>
      </c>
      <c r="I43" s="5">
        <f t="shared" si="7"/>
        <v>4</v>
      </c>
      <c r="J43" s="5">
        <f t="shared" si="7"/>
        <v>2</v>
      </c>
      <c r="K43" s="5">
        <f t="shared" si="7"/>
        <v>5</v>
      </c>
      <c r="L43" s="5">
        <f t="shared" si="7"/>
        <v>0.8</v>
      </c>
      <c r="M43" s="5">
        <f t="shared" si="7"/>
        <v>0</v>
      </c>
      <c r="N43" s="5">
        <f t="shared" si="7"/>
        <v>2.4</v>
      </c>
      <c r="O43" s="5">
        <f t="shared" si="7"/>
        <v>0.4</v>
      </c>
      <c r="P43" s="5">
        <f t="shared" si="7"/>
        <v>0</v>
      </c>
      <c r="Q43" s="5">
        <f t="shared" si="7"/>
        <v>2</v>
      </c>
      <c r="R43" s="5">
        <f t="shared" si="7"/>
        <v>0</v>
      </c>
      <c r="S43" s="8"/>
    </row>
    <row r="44" spans="1:19" ht="15.75" hidden="1" x14ac:dyDescent="0.25">
      <c r="A44" s="5"/>
      <c r="B44" s="6" t="s">
        <v>30</v>
      </c>
      <c r="C44" s="9"/>
      <c r="D44" s="5">
        <f t="shared" si="1"/>
        <v>25</v>
      </c>
      <c r="E44" s="5">
        <v>0</v>
      </c>
      <c r="F44" s="5">
        <v>2</v>
      </c>
      <c r="G44" s="5">
        <v>2</v>
      </c>
      <c r="H44" s="5">
        <v>3</v>
      </c>
      <c r="I44" s="5">
        <v>5</v>
      </c>
      <c r="J44" s="5">
        <v>2</v>
      </c>
      <c r="K44" s="5">
        <v>5</v>
      </c>
      <c r="L44" s="5">
        <v>1</v>
      </c>
      <c r="M44" s="5">
        <v>0</v>
      </c>
      <c r="N44" s="5">
        <v>3</v>
      </c>
      <c r="O44" s="5">
        <v>0</v>
      </c>
      <c r="P44" s="8"/>
      <c r="Q44" s="5">
        <v>2</v>
      </c>
      <c r="R44" s="5">
        <v>0</v>
      </c>
      <c r="S44" s="8"/>
    </row>
    <row r="45" spans="1:19" ht="15.75" hidden="1" x14ac:dyDescent="0.25">
      <c r="A45" s="5"/>
      <c r="B45" s="6" t="s">
        <v>31</v>
      </c>
      <c r="C45" s="9"/>
      <c r="D45" s="5">
        <f t="shared" si="1"/>
        <v>22</v>
      </c>
      <c r="E45" s="5">
        <v>0</v>
      </c>
      <c r="F45" s="5">
        <v>2</v>
      </c>
      <c r="G45" s="5">
        <v>2</v>
      </c>
      <c r="H45" s="5">
        <v>3</v>
      </c>
      <c r="I45" s="5">
        <v>0</v>
      </c>
      <c r="J45" s="5">
        <v>2</v>
      </c>
      <c r="K45" s="5">
        <v>5</v>
      </c>
      <c r="L45" s="5">
        <v>1</v>
      </c>
      <c r="M45" s="5">
        <v>0</v>
      </c>
      <c r="N45" s="5">
        <v>3</v>
      </c>
      <c r="O45" s="5">
        <v>2</v>
      </c>
      <c r="P45" s="8"/>
      <c r="Q45" s="5">
        <v>2</v>
      </c>
      <c r="R45" s="14">
        <v>0</v>
      </c>
      <c r="S45" s="8"/>
    </row>
    <row r="46" spans="1:19" ht="15.75" hidden="1" x14ac:dyDescent="0.25">
      <c r="A46" s="5"/>
      <c r="B46" s="6" t="s">
        <v>32</v>
      </c>
      <c r="C46" s="9"/>
      <c r="D46" s="5">
        <f t="shared" si="1"/>
        <v>25</v>
      </c>
      <c r="E46" s="5">
        <v>0</v>
      </c>
      <c r="F46" s="5">
        <v>2</v>
      </c>
      <c r="G46" s="5">
        <v>2</v>
      </c>
      <c r="H46" s="5">
        <v>3</v>
      </c>
      <c r="I46" s="5">
        <v>5</v>
      </c>
      <c r="J46" s="5">
        <v>2</v>
      </c>
      <c r="K46" s="5">
        <v>5</v>
      </c>
      <c r="L46" s="5">
        <v>1</v>
      </c>
      <c r="M46" s="5">
        <v>0</v>
      </c>
      <c r="N46" s="5">
        <v>3</v>
      </c>
      <c r="O46" s="5">
        <v>0</v>
      </c>
      <c r="P46" s="8"/>
      <c r="Q46" s="5">
        <v>2</v>
      </c>
      <c r="R46" s="5">
        <v>0</v>
      </c>
      <c r="S46" s="8"/>
    </row>
    <row r="47" spans="1:19" ht="15.75" hidden="1" x14ac:dyDescent="0.25">
      <c r="A47" s="5"/>
      <c r="B47" s="6" t="s">
        <v>33</v>
      </c>
      <c r="C47" s="9"/>
      <c r="D47" s="5">
        <f t="shared" si="1"/>
        <v>21</v>
      </c>
      <c r="E47" s="5">
        <v>0</v>
      </c>
      <c r="F47" s="5">
        <v>2</v>
      </c>
      <c r="G47" s="5">
        <v>2</v>
      </c>
      <c r="H47" s="5">
        <v>3</v>
      </c>
      <c r="I47" s="5">
        <v>5</v>
      </c>
      <c r="J47" s="5">
        <v>2</v>
      </c>
      <c r="K47" s="5">
        <v>5</v>
      </c>
      <c r="L47" s="5">
        <v>0</v>
      </c>
      <c r="M47" s="5">
        <v>0</v>
      </c>
      <c r="N47" s="5">
        <v>0</v>
      </c>
      <c r="O47" s="5">
        <v>0</v>
      </c>
      <c r="P47" s="8"/>
      <c r="Q47" s="5">
        <v>2</v>
      </c>
      <c r="R47" s="5">
        <v>0</v>
      </c>
      <c r="S47" s="8"/>
    </row>
    <row r="48" spans="1:19" ht="15.75" hidden="1" x14ac:dyDescent="0.25">
      <c r="A48" s="5"/>
      <c r="B48" s="6" t="s">
        <v>39</v>
      </c>
      <c r="C48" s="9"/>
      <c r="D48" s="5">
        <f t="shared" si="1"/>
        <v>25</v>
      </c>
      <c r="E48" s="5">
        <v>0</v>
      </c>
      <c r="F48" s="5">
        <v>2</v>
      </c>
      <c r="G48" s="5">
        <v>2</v>
      </c>
      <c r="H48" s="5">
        <v>3</v>
      </c>
      <c r="I48" s="5">
        <v>5</v>
      </c>
      <c r="J48" s="5">
        <v>2</v>
      </c>
      <c r="K48" s="5">
        <v>5</v>
      </c>
      <c r="L48" s="5">
        <v>1</v>
      </c>
      <c r="M48" s="5">
        <v>0</v>
      </c>
      <c r="N48" s="5">
        <v>3</v>
      </c>
      <c r="O48" s="5">
        <v>0</v>
      </c>
      <c r="P48" s="8"/>
      <c r="Q48" s="5">
        <v>2</v>
      </c>
      <c r="R48" s="5">
        <v>0</v>
      </c>
      <c r="S48" s="8"/>
    </row>
    <row r="49" spans="1:19" ht="63" x14ac:dyDescent="0.25">
      <c r="A49" s="5">
        <v>8</v>
      </c>
      <c r="B49" s="6" t="s">
        <v>49</v>
      </c>
      <c r="C49" s="9" t="s">
        <v>48</v>
      </c>
      <c r="D49" s="5">
        <f t="shared" si="1"/>
        <v>30.2</v>
      </c>
      <c r="E49" s="5">
        <f>(E50+E51+E52+E53+E54)/5</f>
        <v>0</v>
      </c>
      <c r="F49" s="5">
        <f t="shared" ref="F49:R49" si="8">(F50+F51+F52+F53+F54)/5</f>
        <v>1.2</v>
      </c>
      <c r="G49" s="5">
        <f t="shared" si="8"/>
        <v>2</v>
      </c>
      <c r="H49" s="5">
        <f t="shared" si="8"/>
        <v>1.8</v>
      </c>
      <c r="I49" s="5">
        <f t="shared" si="8"/>
        <v>5</v>
      </c>
      <c r="J49" s="5">
        <f t="shared" si="8"/>
        <v>2</v>
      </c>
      <c r="K49" s="5">
        <f t="shared" si="8"/>
        <v>5</v>
      </c>
      <c r="L49" s="5">
        <f t="shared" si="8"/>
        <v>2.4</v>
      </c>
      <c r="M49" s="5">
        <f t="shared" si="8"/>
        <v>0</v>
      </c>
      <c r="N49" s="5">
        <f t="shared" si="8"/>
        <v>4.5999999999999996</v>
      </c>
      <c r="O49" s="5">
        <f t="shared" si="8"/>
        <v>2</v>
      </c>
      <c r="P49" s="5">
        <f t="shared" si="8"/>
        <v>0</v>
      </c>
      <c r="Q49" s="5">
        <f t="shared" si="8"/>
        <v>4.2</v>
      </c>
      <c r="R49" s="5">
        <f t="shared" si="8"/>
        <v>0</v>
      </c>
      <c r="S49" s="8"/>
    </row>
    <row r="50" spans="1:19" ht="15.75" hidden="1" x14ac:dyDescent="0.25">
      <c r="A50" s="5"/>
      <c r="B50" s="6" t="s">
        <v>30</v>
      </c>
      <c r="C50" s="9"/>
      <c r="D50" s="5">
        <f t="shared" si="1"/>
        <v>28</v>
      </c>
      <c r="E50" s="5">
        <v>0</v>
      </c>
      <c r="F50" s="5">
        <v>1</v>
      </c>
      <c r="G50" s="5">
        <v>2</v>
      </c>
      <c r="H50" s="5">
        <v>0</v>
      </c>
      <c r="I50" s="5">
        <v>5</v>
      </c>
      <c r="J50" s="5">
        <v>2</v>
      </c>
      <c r="K50" s="5">
        <v>5</v>
      </c>
      <c r="L50" s="5">
        <v>1</v>
      </c>
      <c r="M50" s="5">
        <v>0</v>
      </c>
      <c r="N50" s="5">
        <v>5</v>
      </c>
      <c r="O50" s="5">
        <v>2</v>
      </c>
      <c r="P50" s="8"/>
      <c r="Q50" s="5">
        <v>5</v>
      </c>
      <c r="R50" s="5">
        <v>0</v>
      </c>
      <c r="S50" s="8"/>
    </row>
    <row r="51" spans="1:19" ht="15.75" hidden="1" x14ac:dyDescent="0.25">
      <c r="A51" s="5"/>
      <c r="B51" s="6" t="s">
        <v>31</v>
      </c>
      <c r="C51" s="9"/>
      <c r="D51" s="5">
        <f t="shared" si="1"/>
        <v>30</v>
      </c>
      <c r="E51" s="5">
        <v>0</v>
      </c>
      <c r="F51" s="5">
        <v>2</v>
      </c>
      <c r="G51" s="5">
        <v>2</v>
      </c>
      <c r="H51" s="5">
        <v>3</v>
      </c>
      <c r="I51" s="5">
        <v>5</v>
      </c>
      <c r="J51" s="5">
        <v>2</v>
      </c>
      <c r="K51" s="5">
        <v>5</v>
      </c>
      <c r="L51" s="5">
        <v>1</v>
      </c>
      <c r="M51" s="5">
        <v>0</v>
      </c>
      <c r="N51" s="5">
        <v>5</v>
      </c>
      <c r="O51" s="5">
        <v>2</v>
      </c>
      <c r="P51" s="8"/>
      <c r="Q51" s="5">
        <v>3</v>
      </c>
      <c r="R51" s="14">
        <v>0</v>
      </c>
      <c r="S51" s="8"/>
    </row>
    <row r="52" spans="1:19" ht="15.75" hidden="1" x14ac:dyDescent="0.25">
      <c r="A52" s="5"/>
      <c r="B52" s="6" t="s">
        <v>32</v>
      </c>
      <c r="C52" s="9"/>
      <c r="D52" s="5">
        <f t="shared" si="1"/>
        <v>33</v>
      </c>
      <c r="E52" s="5">
        <v>0</v>
      </c>
      <c r="F52" s="5">
        <v>1</v>
      </c>
      <c r="G52" s="5">
        <v>2</v>
      </c>
      <c r="H52" s="5">
        <v>3</v>
      </c>
      <c r="I52" s="5">
        <v>5</v>
      </c>
      <c r="J52" s="5">
        <v>2</v>
      </c>
      <c r="K52" s="5">
        <v>5</v>
      </c>
      <c r="L52" s="5">
        <v>5</v>
      </c>
      <c r="M52" s="5">
        <v>0</v>
      </c>
      <c r="N52" s="5">
        <v>5</v>
      </c>
      <c r="O52" s="5">
        <v>2</v>
      </c>
      <c r="P52" s="8"/>
      <c r="Q52" s="5">
        <v>3</v>
      </c>
      <c r="R52" s="5">
        <v>0</v>
      </c>
      <c r="S52" s="8"/>
    </row>
    <row r="53" spans="1:19" ht="15.75" hidden="1" x14ac:dyDescent="0.25">
      <c r="A53" s="5"/>
      <c r="B53" s="6" t="s">
        <v>33</v>
      </c>
      <c r="C53" s="9"/>
      <c r="D53" s="5">
        <f t="shared" si="1"/>
        <v>25</v>
      </c>
      <c r="E53" s="5">
        <v>0</v>
      </c>
      <c r="F53" s="5">
        <v>1</v>
      </c>
      <c r="G53" s="5">
        <v>2</v>
      </c>
      <c r="H53" s="5">
        <v>0</v>
      </c>
      <c r="I53" s="5">
        <v>5</v>
      </c>
      <c r="J53" s="5">
        <v>2</v>
      </c>
      <c r="K53" s="5">
        <v>5</v>
      </c>
      <c r="L53" s="5">
        <v>0</v>
      </c>
      <c r="M53" s="5">
        <v>0</v>
      </c>
      <c r="N53" s="5">
        <v>3</v>
      </c>
      <c r="O53" s="14">
        <v>2</v>
      </c>
      <c r="P53" s="8"/>
      <c r="Q53" s="5">
        <v>5</v>
      </c>
      <c r="R53" s="5">
        <v>0</v>
      </c>
      <c r="S53" s="8"/>
    </row>
    <row r="54" spans="1:19" ht="15.75" hidden="1" x14ac:dyDescent="0.25">
      <c r="A54" s="5"/>
      <c r="B54" s="6" t="s">
        <v>39</v>
      </c>
      <c r="C54" s="9"/>
      <c r="D54" s="5">
        <f t="shared" si="1"/>
        <v>35</v>
      </c>
      <c r="E54" s="5">
        <v>0</v>
      </c>
      <c r="F54" s="5">
        <v>1</v>
      </c>
      <c r="G54" s="5">
        <v>2</v>
      </c>
      <c r="H54" s="5">
        <v>3</v>
      </c>
      <c r="I54" s="5">
        <v>5</v>
      </c>
      <c r="J54" s="5">
        <v>2</v>
      </c>
      <c r="K54" s="5">
        <v>5</v>
      </c>
      <c r="L54" s="5">
        <v>5</v>
      </c>
      <c r="M54" s="5">
        <v>0</v>
      </c>
      <c r="N54" s="5">
        <v>5</v>
      </c>
      <c r="O54" s="5">
        <v>2</v>
      </c>
      <c r="P54" s="8"/>
      <c r="Q54" s="5">
        <v>5</v>
      </c>
      <c r="R54" s="5">
        <v>0</v>
      </c>
      <c r="S54" s="8"/>
    </row>
    <row r="55" spans="1:19" ht="47.25" x14ac:dyDescent="0.25">
      <c r="A55" s="5">
        <v>9</v>
      </c>
      <c r="B55" s="6" t="s">
        <v>51</v>
      </c>
      <c r="C55" s="9" t="s">
        <v>50</v>
      </c>
      <c r="D55" s="5">
        <f t="shared" si="1"/>
        <v>27.8</v>
      </c>
      <c r="E55" s="5">
        <f>(E56+E57+E58+E59+E60)/5</f>
        <v>0</v>
      </c>
      <c r="F55" s="5">
        <f t="shared" ref="F55:R55" si="9">(F56+F57+F58+F59+F60)/5</f>
        <v>1.8</v>
      </c>
      <c r="G55" s="5">
        <f t="shared" si="9"/>
        <v>2</v>
      </c>
      <c r="H55" s="5">
        <f t="shared" si="9"/>
        <v>3</v>
      </c>
      <c r="I55" s="5">
        <f t="shared" si="9"/>
        <v>4</v>
      </c>
      <c r="J55" s="5">
        <f t="shared" si="9"/>
        <v>2</v>
      </c>
      <c r="K55" s="5">
        <f t="shared" si="9"/>
        <v>5</v>
      </c>
      <c r="L55" s="5">
        <f t="shared" si="9"/>
        <v>0.6</v>
      </c>
      <c r="M55" s="5">
        <f t="shared" si="9"/>
        <v>2</v>
      </c>
      <c r="N55" s="5">
        <f t="shared" si="9"/>
        <v>5</v>
      </c>
      <c r="O55" s="5">
        <f t="shared" si="9"/>
        <v>0</v>
      </c>
      <c r="P55" s="5">
        <f t="shared" si="9"/>
        <v>0</v>
      </c>
      <c r="Q55" s="5">
        <f t="shared" si="9"/>
        <v>2.4</v>
      </c>
      <c r="R55" s="5">
        <f t="shared" si="9"/>
        <v>0</v>
      </c>
      <c r="S55" s="8"/>
    </row>
    <row r="56" spans="1:19" ht="15.75" hidden="1" x14ac:dyDescent="0.25">
      <c r="A56" s="5"/>
      <c r="B56" s="6" t="s">
        <v>30</v>
      </c>
      <c r="C56" s="9"/>
      <c r="D56" s="5">
        <f t="shared" si="1"/>
        <v>30</v>
      </c>
      <c r="E56" s="5">
        <v>0</v>
      </c>
      <c r="F56" s="5">
        <v>1</v>
      </c>
      <c r="G56" s="5">
        <v>2</v>
      </c>
      <c r="H56" s="5">
        <v>3</v>
      </c>
      <c r="I56" s="5">
        <v>5</v>
      </c>
      <c r="J56" s="5">
        <v>2</v>
      </c>
      <c r="K56" s="5">
        <v>5</v>
      </c>
      <c r="L56" s="5">
        <v>0</v>
      </c>
      <c r="M56" s="5">
        <v>4</v>
      </c>
      <c r="N56" s="5">
        <v>5</v>
      </c>
      <c r="O56" s="5">
        <v>0</v>
      </c>
      <c r="P56" s="8"/>
      <c r="Q56" s="5">
        <v>3</v>
      </c>
      <c r="R56" s="5">
        <v>0</v>
      </c>
      <c r="S56" s="8"/>
    </row>
    <row r="57" spans="1:19" ht="15.75" hidden="1" x14ac:dyDescent="0.25">
      <c r="A57" s="5"/>
      <c r="B57" s="6" t="s">
        <v>31</v>
      </c>
      <c r="C57" s="9"/>
      <c r="D57" s="5">
        <f t="shared" si="1"/>
        <v>23</v>
      </c>
      <c r="E57" s="5">
        <v>0</v>
      </c>
      <c r="F57" s="5">
        <v>2</v>
      </c>
      <c r="G57" s="5">
        <v>2</v>
      </c>
      <c r="H57" s="5">
        <v>3</v>
      </c>
      <c r="I57" s="5">
        <v>0</v>
      </c>
      <c r="J57" s="5">
        <v>2</v>
      </c>
      <c r="K57" s="5">
        <v>5</v>
      </c>
      <c r="L57" s="5">
        <v>1</v>
      </c>
      <c r="M57" s="5">
        <v>0</v>
      </c>
      <c r="N57" s="5">
        <v>5</v>
      </c>
      <c r="O57" s="5">
        <v>0</v>
      </c>
      <c r="P57" s="8"/>
      <c r="Q57" s="5">
        <v>3</v>
      </c>
      <c r="R57" s="14">
        <v>0</v>
      </c>
      <c r="S57" s="8"/>
    </row>
    <row r="58" spans="1:19" ht="15.75" hidden="1" x14ac:dyDescent="0.25">
      <c r="A58" s="5"/>
      <c r="B58" s="6" t="s">
        <v>32</v>
      </c>
      <c r="C58" s="9"/>
      <c r="D58" s="5">
        <f t="shared" si="1"/>
        <v>27</v>
      </c>
      <c r="E58" s="5">
        <v>0</v>
      </c>
      <c r="F58" s="5">
        <v>2</v>
      </c>
      <c r="G58" s="5">
        <v>2</v>
      </c>
      <c r="H58" s="5">
        <v>3</v>
      </c>
      <c r="I58" s="5">
        <v>5</v>
      </c>
      <c r="J58" s="5">
        <v>2</v>
      </c>
      <c r="K58" s="5">
        <v>5</v>
      </c>
      <c r="L58" s="5">
        <v>1</v>
      </c>
      <c r="M58" s="5">
        <v>2</v>
      </c>
      <c r="N58" s="5">
        <v>5</v>
      </c>
      <c r="O58" s="5">
        <v>0</v>
      </c>
      <c r="P58" s="8"/>
      <c r="Q58" s="5">
        <v>0</v>
      </c>
      <c r="R58" s="5">
        <v>0</v>
      </c>
      <c r="S58" s="8"/>
    </row>
    <row r="59" spans="1:19" ht="15.75" hidden="1" x14ac:dyDescent="0.25">
      <c r="A59" s="5"/>
      <c r="B59" s="6" t="s">
        <v>33</v>
      </c>
      <c r="C59" s="9"/>
      <c r="D59" s="5">
        <f t="shared" si="1"/>
        <v>29</v>
      </c>
      <c r="E59" s="5">
        <v>0</v>
      </c>
      <c r="F59" s="5">
        <v>2</v>
      </c>
      <c r="G59" s="5">
        <v>2</v>
      </c>
      <c r="H59" s="5">
        <v>3</v>
      </c>
      <c r="I59" s="5">
        <v>5</v>
      </c>
      <c r="J59" s="5">
        <v>2</v>
      </c>
      <c r="K59" s="14">
        <v>5</v>
      </c>
      <c r="L59" s="5">
        <v>0</v>
      </c>
      <c r="M59" s="5">
        <v>2</v>
      </c>
      <c r="N59" s="5">
        <v>5</v>
      </c>
      <c r="O59" s="5">
        <v>0</v>
      </c>
      <c r="P59" s="8"/>
      <c r="Q59" s="5">
        <v>3</v>
      </c>
      <c r="R59" s="5">
        <v>0</v>
      </c>
      <c r="S59" s="8"/>
    </row>
    <row r="60" spans="1:19" ht="15.75" hidden="1" x14ac:dyDescent="0.25">
      <c r="A60" s="5"/>
      <c r="B60" s="6" t="s">
        <v>39</v>
      </c>
      <c r="C60" s="9"/>
      <c r="D60" s="5">
        <f t="shared" si="1"/>
        <v>30</v>
      </c>
      <c r="E60" s="5">
        <v>0</v>
      </c>
      <c r="F60" s="5">
        <v>2</v>
      </c>
      <c r="G60" s="5">
        <v>2</v>
      </c>
      <c r="H60" s="5">
        <v>3</v>
      </c>
      <c r="I60" s="5">
        <v>5</v>
      </c>
      <c r="J60" s="5">
        <v>2</v>
      </c>
      <c r="K60" s="5">
        <v>5</v>
      </c>
      <c r="L60" s="5">
        <v>1</v>
      </c>
      <c r="M60" s="5">
        <v>2</v>
      </c>
      <c r="N60" s="5">
        <v>5</v>
      </c>
      <c r="O60" s="5">
        <v>0</v>
      </c>
      <c r="P60" s="8"/>
      <c r="Q60" s="5">
        <v>3</v>
      </c>
      <c r="R60" s="5">
        <v>0</v>
      </c>
      <c r="S60" s="8"/>
    </row>
    <row r="61" spans="1:19" ht="67.5" customHeight="1" x14ac:dyDescent="0.25">
      <c r="A61" s="5">
        <v>10</v>
      </c>
      <c r="B61" s="16" t="s">
        <v>159</v>
      </c>
      <c r="C61" s="9" t="s">
        <v>52</v>
      </c>
      <c r="D61" s="5">
        <f t="shared" si="1"/>
        <v>32.599999999999994</v>
      </c>
      <c r="E61" s="5">
        <f>(E62+E63+E64+E65+E66)/5</f>
        <v>0</v>
      </c>
      <c r="F61" s="5">
        <f t="shared" ref="F61:R61" si="10">(F62+F63+F64+F65+F66)/5</f>
        <v>1.2</v>
      </c>
      <c r="G61" s="5">
        <f t="shared" si="10"/>
        <v>2</v>
      </c>
      <c r="H61" s="5">
        <f t="shared" si="10"/>
        <v>3</v>
      </c>
      <c r="I61" s="5">
        <f t="shared" si="10"/>
        <v>5</v>
      </c>
      <c r="J61" s="5">
        <f t="shared" si="10"/>
        <v>2</v>
      </c>
      <c r="K61" s="5">
        <f t="shared" si="10"/>
        <v>5</v>
      </c>
      <c r="L61" s="5">
        <f t="shared" si="10"/>
        <v>4.2</v>
      </c>
      <c r="M61" s="5">
        <f t="shared" si="10"/>
        <v>1.2</v>
      </c>
      <c r="N61" s="5">
        <f t="shared" si="10"/>
        <v>4.5999999999999996</v>
      </c>
      <c r="O61" s="5">
        <f t="shared" si="10"/>
        <v>2.4</v>
      </c>
      <c r="P61" s="5">
        <f t="shared" si="10"/>
        <v>0</v>
      </c>
      <c r="Q61" s="5">
        <f t="shared" si="10"/>
        <v>2</v>
      </c>
      <c r="R61" s="5">
        <f t="shared" si="10"/>
        <v>0</v>
      </c>
      <c r="S61" s="8"/>
    </row>
    <row r="62" spans="1:19" ht="15.75" hidden="1" x14ac:dyDescent="0.25">
      <c r="A62" s="5"/>
      <c r="B62" s="6" t="s">
        <v>30</v>
      </c>
      <c r="C62" s="9"/>
      <c r="D62" s="5">
        <f t="shared" si="1"/>
        <v>32</v>
      </c>
      <c r="E62" s="5">
        <v>0</v>
      </c>
      <c r="F62" s="5">
        <v>1</v>
      </c>
      <c r="G62" s="5">
        <v>2</v>
      </c>
      <c r="H62" s="5">
        <v>3</v>
      </c>
      <c r="I62" s="5">
        <v>5</v>
      </c>
      <c r="J62" s="5">
        <v>2</v>
      </c>
      <c r="K62" s="5">
        <v>5</v>
      </c>
      <c r="L62" s="5">
        <v>5</v>
      </c>
      <c r="M62" s="5">
        <v>0</v>
      </c>
      <c r="N62" s="5">
        <v>5</v>
      </c>
      <c r="O62" s="5">
        <v>2</v>
      </c>
      <c r="P62" s="8"/>
      <c r="Q62" s="5">
        <v>2</v>
      </c>
      <c r="R62" s="5">
        <v>0</v>
      </c>
      <c r="S62" s="8"/>
    </row>
    <row r="63" spans="1:19" ht="15.75" hidden="1" x14ac:dyDescent="0.25">
      <c r="A63" s="5"/>
      <c r="B63" s="6" t="s">
        <v>31</v>
      </c>
      <c r="C63" s="9"/>
      <c r="D63" s="5">
        <f t="shared" si="1"/>
        <v>33</v>
      </c>
      <c r="E63" s="5">
        <v>0</v>
      </c>
      <c r="F63" s="5">
        <v>2</v>
      </c>
      <c r="G63" s="14">
        <v>2</v>
      </c>
      <c r="H63" s="14">
        <v>3</v>
      </c>
      <c r="I63" s="14">
        <v>5</v>
      </c>
      <c r="J63" s="14">
        <v>2</v>
      </c>
      <c r="K63" s="14">
        <v>5</v>
      </c>
      <c r="L63" s="14">
        <v>5</v>
      </c>
      <c r="M63" s="14">
        <v>0</v>
      </c>
      <c r="N63" s="14">
        <v>5</v>
      </c>
      <c r="O63" s="14">
        <v>2</v>
      </c>
      <c r="P63" s="15"/>
      <c r="Q63" s="14">
        <v>2</v>
      </c>
      <c r="R63" s="14">
        <v>0</v>
      </c>
      <c r="S63" s="8"/>
    </row>
    <row r="64" spans="1:19" ht="15.75" hidden="1" x14ac:dyDescent="0.25">
      <c r="A64" s="5"/>
      <c r="B64" s="6" t="s">
        <v>32</v>
      </c>
      <c r="C64" s="9"/>
      <c r="D64" s="5">
        <f t="shared" si="1"/>
        <v>34</v>
      </c>
      <c r="E64" s="5">
        <v>0</v>
      </c>
      <c r="F64" s="5">
        <v>1</v>
      </c>
      <c r="G64" s="5">
        <v>2</v>
      </c>
      <c r="H64" s="5">
        <v>3</v>
      </c>
      <c r="I64" s="5">
        <v>5</v>
      </c>
      <c r="J64" s="5">
        <v>2</v>
      </c>
      <c r="K64" s="5">
        <v>5</v>
      </c>
      <c r="L64" s="5">
        <v>5</v>
      </c>
      <c r="M64" s="5">
        <v>2</v>
      </c>
      <c r="N64" s="5">
        <v>5</v>
      </c>
      <c r="O64" s="5">
        <v>2</v>
      </c>
      <c r="P64" s="8"/>
      <c r="Q64" s="5">
        <v>2</v>
      </c>
      <c r="R64" s="5">
        <v>0</v>
      </c>
      <c r="S64" s="8"/>
    </row>
    <row r="65" spans="1:19" ht="15.75" hidden="1" x14ac:dyDescent="0.25">
      <c r="A65" s="5"/>
      <c r="B65" s="6" t="s">
        <v>33</v>
      </c>
      <c r="C65" s="9"/>
      <c r="D65" s="5">
        <f t="shared" si="1"/>
        <v>30</v>
      </c>
      <c r="E65" s="5">
        <v>0</v>
      </c>
      <c r="F65" s="5">
        <v>1</v>
      </c>
      <c r="G65" s="5">
        <v>2</v>
      </c>
      <c r="H65" s="5">
        <v>3</v>
      </c>
      <c r="I65" s="5">
        <v>5</v>
      </c>
      <c r="J65" s="5">
        <v>2</v>
      </c>
      <c r="K65" s="5">
        <v>5</v>
      </c>
      <c r="L65" s="5">
        <v>1</v>
      </c>
      <c r="M65" s="5">
        <v>2</v>
      </c>
      <c r="N65" s="5">
        <v>3</v>
      </c>
      <c r="O65" s="5">
        <v>4</v>
      </c>
      <c r="P65" s="8"/>
      <c r="Q65" s="5">
        <v>2</v>
      </c>
      <c r="R65" s="5">
        <v>0</v>
      </c>
      <c r="S65" s="8"/>
    </row>
    <row r="66" spans="1:19" ht="15.75" hidden="1" x14ac:dyDescent="0.25">
      <c r="A66" s="5"/>
      <c r="B66" s="6" t="s">
        <v>39</v>
      </c>
      <c r="C66" s="9"/>
      <c r="D66" s="5">
        <f t="shared" si="1"/>
        <v>34</v>
      </c>
      <c r="E66" s="5">
        <v>0</v>
      </c>
      <c r="F66" s="5">
        <v>1</v>
      </c>
      <c r="G66" s="5">
        <v>2</v>
      </c>
      <c r="H66" s="5">
        <v>3</v>
      </c>
      <c r="I66" s="5">
        <v>5</v>
      </c>
      <c r="J66" s="5">
        <v>2</v>
      </c>
      <c r="K66" s="5">
        <v>5</v>
      </c>
      <c r="L66" s="5">
        <v>5</v>
      </c>
      <c r="M66" s="5">
        <v>2</v>
      </c>
      <c r="N66" s="5">
        <v>5</v>
      </c>
      <c r="O66" s="5">
        <v>2</v>
      </c>
      <c r="P66" s="8"/>
      <c r="Q66" s="5">
        <v>2</v>
      </c>
      <c r="R66" s="5">
        <v>0</v>
      </c>
      <c r="S66" s="8"/>
    </row>
    <row r="67" spans="1:19" ht="31.5" x14ac:dyDescent="0.25">
      <c r="A67" s="5">
        <v>11</v>
      </c>
      <c r="B67" s="6" t="s">
        <v>54</v>
      </c>
      <c r="C67" s="9" t="s">
        <v>53</v>
      </c>
      <c r="D67" s="5">
        <f t="shared" si="1"/>
        <v>34.799999999999997</v>
      </c>
      <c r="E67" s="5">
        <f>(E68+E69+E70+E71+E72)/5</f>
        <v>0</v>
      </c>
      <c r="F67" s="5">
        <f t="shared" ref="F67:R67" si="11">(F68+F69+F70+F71+F72)/5</f>
        <v>1.2</v>
      </c>
      <c r="G67" s="5">
        <f t="shared" si="11"/>
        <v>2</v>
      </c>
      <c r="H67" s="5">
        <f t="shared" si="11"/>
        <v>3</v>
      </c>
      <c r="I67" s="5">
        <f t="shared" si="11"/>
        <v>5</v>
      </c>
      <c r="J67" s="5">
        <f t="shared" si="11"/>
        <v>2</v>
      </c>
      <c r="K67" s="5">
        <f t="shared" si="11"/>
        <v>3.8</v>
      </c>
      <c r="L67" s="5">
        <f t="shared" si="11"/>
        <v>0.8</v>
      </c>
      <c r="M67" s="5">
        <f t="shared" si="11"/>
        <v>1.6</v>
      </c>
      <c r="N67" s="5">
        <f t="shared" si="11"/>
        <v>5</v>
      </c>
      <c r="O67" s="5">
        <f t="shared" si="11"/>
        <v>2.4</v>
      </c>
      <c r="P67" s="5">
        <f t="shared" si="11"/>
        <v>0</v>
      </c>
      <c r="Q67" s="5">
        <f t="shared" si="11"/>
        <v>3</v>
      </c>
      <c r="R67" s="5">
        <f t="shared" si="11"/>
        <v>5</v>
      </c>
      <c r="S67" s="8"/>
    </row>
    <row r="68" spans="1:19" ht="15.75" hidden="1" x14ac:dyDescent="0.25">
      <c r="A68" s="5"/>
      <c r="B68" s="6" t="s">
        <v>30</v>
      </c>
      <c r="C68" s="9"/>
      <c r="D68" s="5">
        <f t="shared" si="1"/>
        <v>35</v>
      </c>
      <c r="E68" s="5">
        <v>0</v>
      </c>
      <c r="F68" s="5">
        <v>1</v>
      </c>
      <c r="G68" s="5">
        <v>2</v>
      </c>
      <c r="H68" s="5">
        <v>3</v>
      </c>
      <c r="I68" s="5">
        <v>5</v>
      </c>
      <c r="J68" s="5">
        <v>2</v>
      </c>
      <c r="K68" s="5">
        <v>3</v>
      </c>
      <c r="L68" s="5">
        <v>1</v>
      </c>
      <c r="M68" s="5">
        <v>2</v>
      </c>
      <c r="N68" s="5">
        <v>5</v>
      </c>
      <c r="O68" s="5">
        <v>2</v>
      </c>
      <c r="P68" s="8"/>
      <c r="Q68" s="5">
        <v>4</v>
      </c>
      <c r="R68" s="5">
        <v>5</v>
      </c>
      <c r="S68" s="8"/>
    </row>
    <row r="69" spans="1:19" ht="15.75" hidden="1" x14ac:dyDescent="0.25">
      <c r="A69" s="5"/>
      <c r="B69" s="6" t="s">
        <v>31</v>
      </c>
      <c r="C69" s="9"/>
      <c r="D69" s="5">
        <f t="shared" si="1"/>
        <v>31</v>
      </c>
      <c r="E69" s="5">
        <v>0</v>
      </c>
      <c r="F69" s="5">
        <v>2</v>
      </c>
      <c r="G69" s="5">
        <v>2</v>
      </c>
      <c r="H69" s="5">
        <v>3</v>
      </c>
      <c r="I69" s="5">
        <v>5</v>
      </c>
      <c r="J69" s="5">
        <v>2</v>
      </c>
      <c r="K69" s="5">
        <v>3</v>
      </c>
      <c r="L69" s="5">
        <v>1</v>
      </c>
      <c r="M69" s="5">
        <v>0</v>
      </c>
      <c r="N69" s="5">
        <v>5</v>
      </c>
      <c r="O69" s="5">
        <v>0</v>
      </c>
      <c r="P69" s="8"/>
      <c r="Q69" s="5">
        <v>3</v>
      </c>
      <c r="R69" s="14">
        <v>5</v>
      </c>
      <c r="S69" s="8"/>
    </row>
    <row r="70" spans="1:19" ht="15.75" hidden="1" x14ac:dyDescent="0.25">
      <c r="A70" s="5"/>
      <c r="B70" s="6" t="s">
        <v>32</v>
      </c>
      <c r="C70" s="9"/>
      <c r="D70" s="5">
        <f t="shared" si="1"/>
        <v>35</v>
      </c>
      <c r="E70" s="5">
        <v>0</v>
      </c>
      <c r="F70" s="5">
        <v>1</v>
      </c>
      <c r="G70" s="5">
        <v>2</v>
      </c>
      <c r="H70" s="5">
        <v>3</v>
      </c>
      <c r="I70" s="5">
        <v>5</v>
      </c>
      <c r="J70" s="5">
        <v>2</v>
      </c>
      <c r="K70" s="5">
        <v>5</v>
      </c>
      <c r="L70" s="5">
        <v>1</v>
      </c>
      <c r="M70" s="5">
        <v>2</v>
      </c>
      <c r="N70" s="5">
        <v>5</v>
      </c>
      <c r="O70" s="5">
        <v>4</v>
      </c>
      <c r="P70" s="8"/>
      <c r="Q70" s="5">
        <v>0</v>
      </c>
      <c r="R70" s="5">
        <v>5</v>
      </c>
      <c r="S70" s="8"/>
    </row>
    <row r="71" spans="1:19" ht="15.75" hidden="1" x14ac:dyDescent="0.25">
      <c r="A71" s="5"/>
      <c r="B71" s="6" t="s">
        <v>33</v>
      </c>
      <c r="C71" s="9"/>
      <c r="D71" s="5">
        <f t="shared" si="1"/>
        <v>34</v>
      </c>
      <c r="E71" s="5">
        <v>0</v>
      </c>
      <c r="F71" s="5">
        <v>1</v>
      </c>
      <c r="G71" s="5">
        <v>2</v>
      </c>
      <c r="H71" s="5">
        <v>3</v>
      </c>
      <c r="I71" s="5">
        <v>5</v>
      </c>
      <c r="J71" s="5">
        <v>2</v>
      </c>
      <c r="K71" s="5">
        <v>3</v>
      </c>
      <c r="L71" s="5">
        <v>0</v>
      </c>
      <c r="M71" s="5">
        <v>2</v>
      </c>
      <c r="N71" s="5">
        <v>5</v>
      </c>
      <c r="O71" s="5">
        <v>2</v>
      </c>
      <c r="P71" s="8"/>
      <c r="Q71" s="5">
        <v>4</v>
      </c>
      <c r="R71" s="5">
        <v>5</v>
      </c>
      <c r="S71" s="8"/>
    </row>
    <row r="72" spans="1:19" ht="15.75" hidden="1" x14ac:dyDescent="0.25">
      <c r="A72" s="5"/>
      <c r="B72" s="6" t="s">
        <v>39</v>
      </c>
      <c r="C72" s="9"/>
      <c r="D72" s="5">
        <f t="shared" si="1"/>
        <v>39</v>
      </c>
      <c r="E72" s="5">
        <v>0</v>
      </c>
      <c r="F72" s="5">
        <v>1</v>
      </c>
      <c r="G72" s="5">
        <v>2</v>
      </c>
      <c r="H72" s="5">
        <v>3</v>
      </c>
      <c r="I72" s="5">
        <v>5</v>
      </c>
      <c r="J72" s="5">
        <v>2</v>
      </c>
      <c r="K72" s="5">
        <v>5</v>
      </c>
      <c r="L72" s="5">
        <v>1</v>
      </c>
      <c r="M72" s="5">
        <v>2</v>
      </c>
      <c r="N72" s="5">
        <v>5</v>
      </c>
      <c r="O72" s="5">
        <v>4</v>
      </c>
      <c r="P72" s="8"/>
      <c r="Q72" s="5">
        <v>4</v>
      </c>
      <c r="R72" s="5">
        <v>5</v>
      </c>
      <c r="S72" s="8"/>
    </row>
    <row r="73" spans="1:19" ht="63" x14ac:dyDescent="0.25">
      <c r="A73" s="5">
        <v>12</v>
      </c>
      <c r="B73" s="6" t="s">
        <v>56</v>
      </c>
      <c r="C73" s="9" t="s">
        <v>55</v>
      </c>
      <c r="D73" s="5">
        <f t="shared" ref="D73:D380" si="12">SUM(E73:R73)</f>
        <v>31.2</v>
      </c>
      <c r="E73" s="5">
        <f>(E74+E75+E76+E77+E78)/5</f>
        <v>0</v>
      </c>
      <c r="F73" s="5">
        <f t="shared" ref="F73:R73" si="13">(F74+F75+F76+F77+F78)/5</f>
        <v>1.2</v>
      </c>
      <c r="G73" s="5">
        <f t="shared" si="13"/>
        <v>2</v>
      </c>
      <c r="H73" s="5">
        <f t="shared" si="13"/>
        <v>3</v>
      </c>
      <c r="I73" s="5">
        <f t="shared" si="13"/>
        <v>5</v>
      </c>
      <c r="J73" s="5">
        <f t="shared" si="13"/>
        <v>2</v>
      </c>
      <c r="K73" s="5">
        <f t="shared" si="13"/>
        <v>3</v>
      </c>
      <c r="L73" s="5">
        <f t="shared" si="13"/>
        <v>4</v>
      </c>
      <c r="M73" s="5">
        <f t="shared" si="13"/>
        <v>1.6</v>
      </c>
      <c r="N73" s="5">
        <f t="shared" si="13"/>
        <v>5</v>
      </c>
      <c r="O73" s="5">
        <f t="shared" si="13"/>
        <v>2</v>
      </c>
      <c r="P73" s="5">
        <f t="shared" si="13"/>
        <v>0</v>
      </c>
      <c r="Q73" s="5">
        <f t="shared" si="13"/>
        <v>2.4</v>
      </c>
      <c r="R73" s="5">
        <f t="shared" si="13"/>
        <v>0</v>
      </c>
      <c r="S73" s="8"/>
    </row>
    <row r="74" spans="1:19" ht="15.75" hidden="1" x14ac:dyDescent="0.25">
      <c r="A74" s="5"/>
      <c r="B74" s="6" t="s">
        <v>30</v>
      </c>
      <c r="C74" s="9"/>
      <c r="D74" s="5">
        <f t="shared" si="12"/>
        <v>31</v>
      </c>
      <c r="E74" s="5"/>
      <c r="F74" s="5">
        <v>1</v>
      </c>
      <c r="G74" s="5">
        <v>2</v>
      </c>
      <c r="H74" s="5">
        <v>3</v>
      </c>
      <c r="I74" s="5">
        <v>5</v>
      </c>
      <c r="J74" s="5">
        <v>2</v>
      </c>
      <c r="K74" s="5">
        <v>3</v>
      </c>
      <c r="L74" s="5">
        <v>5</v>
      </c>
      <c r="M74" s="5">
        <v>0</v>
      </c>
      <c r="N74" s="5">
        <v>5</v>
      </c>
      <c r="O74" s="5">
        <v>2</v>
      </c>
      <c r="P74" s="8"/>
      <c r="Q74" s="5">
        <v>3</v>
      </c>
      <c r="R74" s="5">
        <v>0</v>
      </c>
      <c r="S74" s="8"/>
    </row>
    <row r="75" spans="1:19" ht="15.75" hidden="1" x14ac:dyDescent="0.25">
      <c r="A75" s="5"/>
      <c r="B75" s="6" t="s">
        <v>31</v>
      </c>
      <c r="C75" s="9"/>
      <c r="D75" s="5">
        <f t="shared" si="12"/>
        <v>34</v>
      </c>
      <c r="E75" s="5">
        <v>0</v>
      </c>
      <c r="F75" s="5">
        <v>2</v>
      </c>
      <c r="G75" s="14">
        <v>2</v>
      </c>
      <c r="H75" s="14">
        <v>3</v>
      </c>
      <c r="I75" s="14">
        <v>5</v>
      </c>
      <c r="J75" s="14">
        <v>2</v>
      </c>
      <c r="K75" s="14">
        <v>3</v>
      </c>
      <c r="L75" s="14">
        <v>5</v>
      </c>
      <c r="M75" s="14">
        <v>2</v>
      </c>
      <c r="N75" s="14">
        <v>5</v>
      </c>
      <c r="O75" s="14">
        <v>2</v>
      </c>
      <c r="P75" s="15"/>
      <c r="Q75" s="14">
        <v>3</v>
      </c>
      <c r="R75" s="14">
        <v>0</v>
      </c>
      <c r="S75" s="8"/>
    </row>
    <row r="76" spans="1:19" ht="15.75" hidden="1" x14ac:dyDescent="0.25">
      <c r="A76" s="5"/>
      <c r="B76" s="6" t="s">
        <v>32</v>
      </c>
      <c r="C76" s="9"/>
      <c r="D76" s="5">
        <f t="shared" si="12"/>
        <v>30</v>
      </c>
      <c r="E76" s="5">
        <v>0</v>
      </c>
      <c r="F76" s="5">
        <v>1</v>
      </c>
      <c r="G76" s="5">
        <v>2</v>
      </c>
      <c r="H76" s="5">
        <v>3</v>
      </c>
      <c r="I76" s="5">
        <v>5</v>
      </c>
      <c r="J76" s="5">
        <v>2</v>
      </c>
      <c r="K76" s="5">
        <v>3</v>
      </c>
      <c r="L76" s="5">
        <v>5</v>
      </c>
      <c r="M76" s="5">
        <v>2</v>
      </c>
      <c r="N76" s="5">
        <v>5</v>
      </c>
      <c r="O76" s="5">
        <v>2</v>
      </c>
      <c r="P76" s="8"/>
      <c r="Q76" s="5">
        <v>0</v>
      </c>
      <c r="R76" s="5">
        <v>0</v>
      </c>
      <c r="S76" s="8"/>
    </row>
    <row r="77" spans="1:19" ht="15.75" hidden="1" x14ac:dyDescent="0.25">
      <c r="A77" s="5"/>
      <c r="B77" s="6" t="s">
        <v>33</v>
      </c>
      <c r="C77" s="9"/>
      <c r="D77" s="5">
        <f t="shared" si="12"/>
        <v>28</v>
      </c>
      <c r="E77" s="5">
        <v>0</v>
      </c>
      <c r="F77" s="5">
        <v>1</v>
      </c>
      <c r="G77" s="5">
        <v>2</v>
      </c>
      <c r="H77" s="5">
        <v>3</v>
      </c>
      <c r="I77" s="5">
        <v>5</v>
      </c>
      <c r="J77" s="5">
        <v>2</v>
      </c>
      <c r="K77" s="5">
        <v>3</v>
      </c>
      <c r="L77" s="5">
        <v>0</v>
      </c>
      <c r="M77" s="5">
        <v>2</v>
      </c>
      <c r="N77" s="5">
        <v>5</v>
      </c>
      <c r="O77" s="5">
        <v>2</v>
      </c>
      <c r="P77" s="8"/>
      <c r="Q77" s="5">
        <v>3</v>
      </c>
      <c r="R77" s="5">
        <v>0</v>
      </c>
      <c r="S77" s="8"/>
    </row>
    <row r="78" spans="1:19" ht="15.75" hidden="1" x14ac:dyDescent="0.25">
      <c r="A78" s="5"/>
      <c r="B78" s="6" t="s">
        <v>39</v>
      </c>
      <c r="C78" s="9"/>
      <c r="D78" s="5">
        <f t="shared" si="12"/>
        <v>33</v>
      </c>
      <c r="E78" s="5">
        <v>0</v>
      </c>
      <c r="F78" s="5">
        <v>1</v>
      </c>
      <c r="G78" s="5">
        <v>2</v>
      </c>
      <c r="H78" s="5">
        <v>3</v>
      </c>
      <c r="I78" s="5">
        <v>5</v>
      </c>
      <c r="J78" s="5">
        <v>2</v>
      </c>
      <c r="K78" s="5">
        <v>3</v>
      </c>
      <c r="L78" s="5">
        <v>5</v>
      </c>
      <c r="M78" s="5">
        <v>2</v>
      </c>
      <c r="N78" s="5">
        <v>5</v>
      </c>
      <c r="O78" s="5">
        <v>2</v>
      </c>
      <c r="P78" s="8"/>
      <c r="Q78" s="5">
        <v>3</v>
      </c>
      <c r="R78" s="5">
        <v>0</v>
      </c>
      <c r="S78" s="8"/>
    </row>
    <row r="79" spans="1:19" ht="31.5" x14ac:dyDescent="0.25">
      <c r="A79" s="5">
        <v>13</v>
      </c>
      <c r="B79" s="6" t="s">
        <v>57</v>
      </c>
      <c r="C79" s="9" t="s">
        <v>22</v>
      </c>
      <c r="D79" s="5">
        <f t="shared" si="12"/>
        <v>28.800000000000004</v>
      </c>
      <c r="E79" s="5">
        <f>(E80+E81+E82+E83+E84)/5</f>
        <v>2</v>
      </c>
      <c r="F79" s="5">
        <f t="shared" ref="F79:R79" si="14">(F80+F81+F82+F83+F84)/5</f>
        <v>2</v>
      </c>
      <c r="G79" s="5">
        <f t="shared" si="14"/>
        <v>2</v>
      </c>
      <c r="H79" s="5">
        <f t="shared" si="14"/>
        <v>3</v>
      </c>
      <c r="I79" s="5">
        <f t="shared" si="14"/>
        <v>3</v>
      </c>
      <c r="J79" s="5">
        <f t="shared" si="14"/>
        <v>2</v>
      </c>
      <c r="K79" s="5">
        <f t="shared" si="14"/>
        <v>1</v>
      </c>
      <c r="L79" s="5">
        <f t="shared" si="14"/>
        <v>4.5999999999999996</v>
      </c>
      <c r="M79" s="5">
        <f t="shared" si="14"/>
        <v>0</v>
      </c>
      <c r="N79" s="5">
        <f t="shared" si="14"/>
        <v>5</v>
      </c>
      <c r="O79" s="5">
        <f t="shared" si="14"/>
        <v>1.6</v>
      </c>
      <c r="P79" s="5">
        <f t="shared" si="14"/>
        <v>0</v>
      </c>
      <c r="Q79" s="5">
        <f t="shared" si="14"/>
        <v>2.6</v>
      </c>
      <c r="R79" s="5">
        <f t="shared" si="14"/>
        <v>0</v>
      </c>
      <c r="S79" s="8"/>
    </row>
    <row r="80" spans="1:19" ht="15.75" hidden="1" x14ac:dyDescent="0.25">
      <c r="A80" s="5"/>
      <c r="B80" s="6" t="s">
        <v>30</v>
      </c>
      <c r="C80" s="9"/>
      <c r="D80" s="5">
        <f t="shared" si="12"/>
        <v>29</v>
      </c>
      <c r="E80" s="5">
        <v>2</v>
      </c>
      <c r="F80" s="5">
        <v>2</v>
      </c>
      <c r="G80" s="5">
        <v>2</v>
      </c>
      <c r="H80" s="5">
        <v>3</v>
      </c>
      <c r="I80" s="5">
        <v>3</v>
      </c>
      <c r="J80" s="5">
        <v>2</v>
      </c>
      <c r="K80" s="5">
        <v>1</v>
      </c>
      <c r="L80" s="5">
        <v>5</v>
      </c>
      <c r="M80" s="5">
        <v>0</v>
      </c>
      <c r="N80" s="5">
        <v>5</v>
      </c>
      <c r="O80" s="5">
        <v>2</v>
      </c>
      <c r="P80" s="8"/>
      <c r="Q80" s="5">
        <v>2</v>
      </c>
      <c r="R80" s="5">
        <v>0</v>
      </c>
      <c r="S80" s="8"/>
    </row>
    <row r="81" spans="1:19" ht="15.75" hidden="1" x14ac:dyDescent="0.25">
      <c r="A81" s="5"/>
      <c r="B81" s="6" t="s">
        <v>31</v>
      </c>
      <c r="C81" s="9"/>
      <c r="D81" s="5">
        <f t="shared" si="12"/>
        <v>29</v>
      </c>
      <c r="E81" s="5">
        <v>2</v>
      </c>
      <c r="F81" s="5">
        <v>2</v>
      </c>
      <c r="G81" s="14">
        <v>2</v>
      </c>
      <c r="H81" s="14">
        <v>3</v>
      </c>
      <c r="I81" s="14">
        <v>3</v>
      </c>
      <c r="J81" s="14">
        <v>2</v>
      </c>
      <c r="K81" s="14">
        <v>1</v>
      </c>
      <c r="L81" s="14">
        <v>5</v>
      </c>
      <c r="M81" s="14">
        <v>0</v>
      </c>
      <c r="N81" s="14">
        <v>5</v>
      </c>
      <c r="O81" s="14">
        <v>2</v>
      </c>
      <c r="P81" s="15"/>
      <c r="Q81" s="14">
        <v>2</v>
      </c>
      <c r="R81" s="14">
        <v>0</v>
      </c>
      <c r="S81" s="8"/>
    </row>
    <row r="82" spans="1:19" ht="15.75" hidden="1" x14ac:dyDescent="0.25">
      <c r="A82" s="5"/>
      <c r="B82" s="6" t="s">
        <v>32</v>
      </c>
      <c r="C82" s="9"/>
      <c r="D82" s="5">
        <f t="shared" si="12"/>
        <v>29</v>
      </c>
      <c r="E82" s="5">
        <v>2</v>
      </c>
      <c r="F82" s="5">
        <v>2</v>
      </c>
      <c r="G82" s="5">
        <v>2</v>
      </c>
      <c r="H82" s="5">
        <v>3</v>
      </c>
      <c r="I82" s="5">
        <v>3</v>
      </c>
      <c r="J82" s="5">
        <v>2</v>
      </c>
      <c r="K82" s="5">
        <v>1</v>
      </c>
      <c r="L82" s="5">
        <v>5</v>
      </c>
      <c r="M82" s="5">
        <v>0</v>
      </c>
      <c r="N82" s="5">
        <v>5</v>
      </c>
      <c r="O82" s="5">
        <v>2</v>
      </c>
      <c r="P82" s="8"/>
      <c r="Q82" s="5">
        <v>2</v>
      </c>
      <c r="R82" s="5">
        <v>0</v>
      </c>
      <c r="S82" s="8"/>
    </row>
    <row r="83" spans="1:19" ht="15.75" hidden="1" x14ac:dyDescent="0.25">
      <c r="A83" s="5"/>
      <c r="B83" s="6" t="s">
        <v>33</v>
      </c>
      <c r="C83" s="9"/>
      <c r="D83" s="5">
        <f t="shared" si="12"/>
        <v>28</v>
      </c>
      <c r="E83" s="5">
        <v>2</v>
      </c>
      <c r="F83" s="5">
        <v>2</v>
      </c>
      <c r="G83" s="5">
        <v>2</v>
      </c>
      <c r="H83" s="5">
        <v>3</v>
      </c>
      <c r="I83" s="5">
        <v>3</v>
      </c>
      <c r="J83" s="5">
        <v>2</v>
      </c>
      <c r="K83" s="5">
        <v>1</v>
      </c>
      <c r="L83" s="5">
        <v>3</v>
      </c>
      <c r="M83" s="5">
        <v>0</v>
      </c>
      <c r="N83" s="5">
        <v>5</v>
      </c>
      <c r="O83" s="5">
        <v>0</v>
      </c>
      <c r="P83" s="8"/>
      <c r="Q83" s="5">
        <v>5</v>
      </c>
      <c r="R83" s="5">
        <v>0</v>
      </c>
      <c r="S83" s="8"/>
    </row>
    <row r="84" spans="1:19" ht="15.75" hidden="1" x14ac:dyDescent="0.25">
      <c r="A84" s="5"/>
      <c r="B84" s="6" t="s">
        <v>39</v>
      </c>
      <c r="C84" s="9"/>
      <c r="D84" s="5">
        <f t="shared" si="12"/>
        <v>29</v>
      </c>
      <c r="E84" s="5">
        <v>2</v>
      </c>
      <c r="F84" s="5">
        <v>2</v>
      </c>
      <c r="G84" s="5">
        <v>2</v>
      </c>
      <c r="H84" s="5">
        <v>3</v>
      </c>
      <c r="I84" s="5">
        <v>3</v>
      </c>
      <c r="J84" s="5">
        <v>2</v>
      </c>
      <c r="K84" s="5">
        <v>1</v>
      </c>
      <c r="L84" s="5">
        <v>5</v>
      </c>
      <c r="M84" s="5">
        <v>0</v>
      </c>
      <c r="N84" s="5">
        <v>5</v>
      </c>
      <c r="O84" s="5">
        <v>2</v>
      </c>
      <c r="P84" s="8"/>
      <c r="Q84" s="5">
        <v>2</v>
      </c>
      <c r="R84" s="5">
        <v>0</v>
      </c>
      <c r="S84" s="8"/>
    </row>
    <row r="85" spans="1:19" ht="63" x14ac:dyDescent="0.25">
      <c r="A85" s="5">
        <v>14</v>
      </c>
      <c r="B85" s="6" t="s">
        <v>59</v>
      </c>
      <c r="C85" s="9" t="s">
        <v>58</v>
      </c>
      <c r="D85" s="5">
        <f t="shared" si="12"/>
        <v>36.200000000000003</v>
      </c>
      <c r="E85" s="5">
        <f>(E86+E87+E88+E89+E90)/5</f>
        <v>0</v>
      </c>
      <c r="F85" s="5">
        <f t="shared" ref="F85:R85" si="15">(F86+F87+F88+F89+F90)/5</f>
        <v>3</v>
      </c>
      <c r="G85" s="5">
        <f t="shared" si="15"/>
        <v>2</v>
      </c>
      <c r="H85" s="5">
        <f t="shared" si="15"/>
        <v>3</v>
      </c>
      <c r="I85" s="5">
        <f t="shared" si="15"/>
        <v>5</v>
      </c>
      <c r="J85" s="5">
        <f t="shared" si="15"/>
        <v>2</v>
      </c>
      <c r="K85" s="5">
        <f t="shared" si="15"/>
        <v>5</v>
      </c>
      <c r="L85" s="5">
        <f t="shared" si="15"/>
        <v>5</v>
      </c>
      <c r="M85" s="5">
        <f t="shared" si="15"/>
        <v>0</v>
      </c>
      <c r="N85" s="5">
        <f t="shared" si="15"/>
        <v>5</v>
      </c>
      <c r="O85" s="5">
        <f t="shared" si="15"/>
        <v>2</v>
      </c>
      <c r="P85" s="5">
        <f t="shared" si="15"/>
        <v>0</v>
      </c>
      <c r="Q85" s="5">
        <f t="shared" si="15"/>
        <v>4.2</v>
      </c>
      <c r="R85" s="5">
        <f t="shared" si="15"/>
        <v>0</v>
      </c>
      <c r="S85" s="8"/>
    </row>
    <row r="86" spans="1:19" ht="15.75" hidden="1" x14ac:dyDescent="0.25">
      <c r="A86" s="5"/>
      <c r="B86" s="6" t="s">
        <v>30</v>
      </c>
      <c r="C86" s="9"/>
      <c r="D86" s="5">
        <f t="shared" si="12"/>
        <v>35</v>
      </c>
      <c r="E86" s="5">
        <v>0</v>
      </c>
      <c r="F86" s="5">
        <v>3</v>
      </c>
      <c r="G86" s="5">
        <v>2</v>
      </c>
      <c r="H86" s="5">
        <v>3</v>
      </c>
      <c r="I86" s="5">
        <v>5</v>
      </c>
      <c r="J86" s="5">
        <v>2</v>
      </c>
      <c r="K86" s="5">
        <v>5</v>
      </c>
      <c r="L86" s="5">
        <v>5</v>
      </c>
      <c r="M86" s="5">
        <v>0</v>
      </c>
      <c r="N86" s="5">
        <v>5</v>
      </c>
      <c r="O86" s="5">
        <v>2</v>
      </c>
      <c r="P86" s="8"/>
      <c r="Q86" s="5">
        <v>3</v>
      </c>
      <c r="R86" s="5">
        <v>0</v>
      </c>
      <c r="S86" s="8"/>
    </row>
    <row r="87" spans="1:19" ht="15.75" hidden="1" x14ac:dyDescent="0.25">
      <c r="A87" s="5"/>
      <c r="B87" s="6" t="s">
        <v>31</v>
      </c>
      <c r="C87" s="9"/>
      <c r="D87" s="5">
        <f t="shared" si="12"/>
        <v>35</v>
      </c>
      <c r="E87" s="5">
        <v>0</v>
      </c>
      <c r="F87" s="5">
        <v>3</v>
      </c>
      <c r="G87" s="5">
        <v>2</v>
      </c>
      <c r="H87" s="5">
        <v>3</v>
      </c>
      <c r="I87" s="5">
        <v>5</v>
      </c>
      <c r="J87" s="5">
        <v>2</v>
      </c>
      <c r="K87" s="5">
        <v>5</v>
      </c>
      <c r="L87" s="5">
        <v>5</v>
      </c>
      <c r="M87" s="14">
        <v>0</v>
      </c>
      <c r="N87" s="14">
        <v>5</v>
      </c>
      <c r="O87" s="14">
        <v>2</v>
      </c>
      <c r="P87" s="15"/>
      <c r="Q87" s="14">
        <v>3</v>
      </c>
      <c r="R87" s="14">
        <v>0</v>
      </c>
      <c r="S87" s="8"/>
    </row>
    <row r="88" spans="1:19" ht="15.75" hidden="1" x14ac:dyDescent="0.25">
      <c r="A88" s="5"/>
      <c r="B88" s="6" t="s">
        <v>32</v>
      </c>
      <c r="C88" s="9"/>
      <c r="D88" s="5">
        <f t="shared" si="12"/>
        <v>37</v>
      </c>
      <c r="E88" s="5">
        <v>0</v>
      </c>
      <c r="F88" s="5">
        <v>3</v>
      </c>
      <c r="G88" s="5">
        <v>2</v>
      </c>
      <c r="H88" s="5">
        <v>3</v>
      </c>
      <c r="I88" s="5">
        <v>5</v>
      </c>
      <c r="J88" s="5">
        <v>2</v>
      </c>
      <c r="K88" s="5">
        <v>5</v>
      </c>
      <c r="L88" s="5">
        <v>5</v>
      </c>
      <c r="M88" s="5">
        <v>0</v>
      </c>
      <c r="N88" s="5">
        <v>5</v>
      </c>
      <c r="O88" s="5">
        <v>2</v>
      </c>
      <c r="P88" s="8"/>
      <c r="Q88" s="5">
        <v>5</v>
      </c>
      <c r="R88" s="5">
        <v>0</v>
      </c>
      <c r="S88" s="8"/>
    </row>
    <row r="89" spans="1:19" ht="15.75" hidden="1" x14ac:dyDescent="0.25">
      <c r="A89" s="5"/>
      <c r="B89" s="6" t="s">
        <v>33</v>
      </c>
      <c r="C89" s="9"/>
      <c r="D89" s="5">
        <f t="shared" si="12"/>
        <v>37</v>
      </c>
      <c r="E89" s="5">
        <v>0</v>
      </c>
      <c r="F89" s="5">
        <v>3</v>
      </c>
      <c r="G89" s="5">
        <v>2</v>
      </c>
      <c r="H89" s="5">
        <v>3</v>
      </c>
      <c r="I89" s="5">
        <v>5</v>
      </c>
      <c r="J89" s="5">
        <v>2</v>
      </c>
      <c r="K89" s="5">
        <v>5</v>
      </c>
      <c r="L89" s="5">
        <v>5</v>
      </c>
      <c r="M89" s="5">
        <v>0</v>
      </c>
      <c r="N89" s="5">
        <v>5</v>
      </c>
      <c r="O89" s="5">
        <v>2</v>
      </c>
      <c r="P89" s="8"/>
      <c r="Q89" s="5">
        <v>5</v>
      </c>
      <c r="R89" s="5">
        <v>0</v>
      </c>
      <c r="S89" s="8"/>
    </row>
    <row r="90" spans="1:19" ht="15.75" hidden="1" x14ac:dyDescent="0.25">
      <c r="A90" s="5"/>
      <c r="B90" s="6" t="s">
        <v>39</v>
      </c>
      <c r="C90" s="9"/>
      <c r="D90" s="5">
        <f t="shared" si="12"/>
        <v>37</v>
      </c>
      <c r="E90" s="5">
        <v>0</v>
      </c>
      <c r="F90" s="5">
        <v>3</v>
      </c>
      <c r="G90" s="5">
        <v>2</v>
      </c>
      <c r="H90" s="5">
        <v>3</v>
      </c>
      <c r="I90" s="5">
        <v>5</v>
      </c>
      <c r="J90" s="5">
        <v>2</v>
      </c>
      <c r="K90" s="5">
        <v>5</v>
      </c>
      <c r="L90" s="5">
        <v>5</v>
      </c>
      <c r="M90" s="5">
        <v>0</v>
      </c>
      <c r="N90" s="5">
        <v>5</v>
      </c>
      <c r="O90" s="5">
        <v>2</v>
      </c>
      <c r="P90" s="8"/>
      <c r="Q90" s="5">
        <v>5</v>
      </c>
      <c r="R90" s="5">
        <v>0</v>
      </c>
      <c r="S90" s="8"/>
    </row>
    <row r="91" spans="1:19" ht="31.5" x14ac:dyDescent="0.25">
      <c r="A91" s="5">
        <v>15</v>
      </c>
      <c r="B91" s="6" t="s">
        <v>61</v>
      </c>
      <c r="C91" s="9" t="s">
        <v>60</v>
      </c>
      <c r="D91" s="5">
        <f t="shared" si="12"/>
        <v>36</v>
      </c>
      <c r="E91" s="5">
        <f>(E92+E93+E94+E95+E96)/5</f>
        <v>0</v>
      </c>
      <c r="F91" s="5">
        <f t="shared" ref="F91:R91" si="16">(F92+F93+F94+F95+F96)/5</f>
        <v>3</v>
      </c>
      <c r="G91" s="5">
        <f t="shared" si="16"/>
        <v>2</v>
      </c>
      <c r="H91" s="5">
        <f t="shared" si="16"/>
        <v>1.8</v>
      </c>
      <c r="I91" s="5">
        <f t="shared" si="16"/>
        <v>4</v>
      </c>
      <c r="J91" s="5">
        <f t="shared" si="16"/>
        <v>2</v>
      </c>
      <c r="K91" s="5">
        <f t="shared" si="16"/>
        <v>5</v>
      </c>
      <c r="L91" s="5">
        <f t="shared" si="16"/>
        <v>4.2</v>
      </c>
      <c r="M91" s="5">
        <f t="shared" si="16"/>
        <v>0.4</v>
      </c>
      <c r="N91" s="5">
        <f t="shared" si="16"/>
        <v>4.5999999999999996</v>
      </c>
      <c r="O91" s="5">
        <f t="shared" si="16"/>
        <v>4</v>
      </c>
      <c r="P91" s="5">
        <f t="shared" si="16"/>
        <v>0</v>
      </c>
      <c r="Q91" s="5">
        <f t="shared" si="16"/>
        <v>5</v>
      </c>
      <c r="R91" s="5">
        <f t="shared" si="16"/>
        <v>0</v>
      </c>
      <c r="S91" s="8"/>
    </row>
    <row r="92" spans="1:19" ht="15.75" hidden="1" x14ac:dyDescent="0.25">
      <c r="A92" s="5"/>
      <c r="B92" s="6" t="s">
        <v>30</v>
      </c>
      <c r="C92" s="9"/>
      <c r="D92" s="5">
        <f t="shared" si="12"/>
        <v>38</v>
      </c>
      <c r="E92" s="5">
        <v>0</v>
      </c>
      <c r="F92" s="5">
        <v>3</v>
      </c>
      <c r="G92" s="5">
        <v>2</v>
      </c>
      <c r="H92" s="5">
        <v>0</v>
      </c>
      <c r="I92" s="5">
        <v>5</v>
      </c>
      <c r="J92" s="5">
        <v>2</v>
      </c>
      <c r="K92" s="5">
        <v>5</v>
      </c>
      <c r="L92" s="5">
        <v>5</v>
      </c>
      <c r="M92" s="5">
        <v>2</v>
      </c>
      <c r="N92" s="5">
        <v>5</v>
      </c>
      <c r="O92" s="5">
        <v>4</v>
      </c>
      <c r="P92" s="8"/>
      <c r="Q92" s="5">
        <v>5</v>
      </c>
      <c r="R92" s="5">
        <v>0</v>
      </c>
      <c r="S92" s="8"/>
    </row>
    <row r="93" spans="1:19" ht="15.75" hidden="1" x14ac:dyDescent="0.25">
      <c r="A93" s="5"/>
      <c r="B93" s="6" t="s">
        <v>31</v>
      </c>
      <c r="C93" s="9"/>
      <c r="D93" s="5">
        <f t="shared" si="12"/>
        <v>34</v>
      </c>
      <c r="E93" s="14">
        <v>0</v>
      </c>
      <c r="F93" s="5">
        <v>3</v>
      </c>
      <c r="G93" s="5">
        <v>2</v>
      </c>
      <c r="H93" s="5">
        <v>3</v>
      </c>
      <c r="I93" s="5">
        <v>0</v>
      </c>
      <c r="J93" s="5">
        <v>2</v>
      </c>
      <c r="K93" s="5">
        <v>5</v>
      </c>
      <c r="L93" s="5">
        <v>5</v>
      </c>
      <c r="M93" s="5">
        <v>0</v>
      </c>
      <c r="N93" s="5">
        <v>5</v>
      </c>
      <c r="O93" s="5">
        <v>4</v>
      </c>
      <c r="P93" s="8"/>
      <c r="Q93" s="14">
        <v>5</v>
      </c>
      <c r="R93" s="14">
        <v>0</v>
      </c>
      <c r="S93" s="8"/>
    </row>
    <row r="94" spans="1:19" ht="15.75" hidden="1" x14ac:dyDescent="0.25">
      <c r="A94" s="5"/>
      <c r="B94" s="6" t="s">
        <v>32</v>
      </c>
      <c r="C94" s="9"/>
      <c r="D94" s="5">
        <f t="shared" si="12"/>
        <v>39</v>
      </c>
      <c r="E94" s="5">
        <v>0</v>
      </c>
      <c r="F94" s="5">
        <v>3</v>
      </c>
      <c r="G94" s="5">
        <v>2</v>
      </c>
      <c r="H94" s="5">
        <v>3</v>
      </c>
      <c r="I94" s="5">
        <v>5</v>
      </c>
      <c r="J94" s="5">
        <v>2</v>
      </c>
      <c r="K94" s="5">
        <v>5</v>
      </c>
      <c r="L94" s="5">
        <v>5</v>
      </c>
      <c r="M94" s="5">
        <v>0</v>
      </c>
      <c r="N94" s="5">
        <v>5</v>
      </c>
      <c r="O94" s="5">
        <v>4</v>
      </c>
      <c r="P94" s="8"/>
      <c r="Q94" s="5">
        <v>5</v>
      </c>
      <c r="R94" s="5">
        <v>0</v>
      </c>
      <c r="S94" s="8"/>
    </row>
    <row r="95" spans="1:19" ht="15.75" hidden="1" x14ac:dyDescent="0.25">
      <c r="A95" s="5"/>
      <c r="B95" s="6" t="s">
        <v>33</v>
      </c>
      <c r="C95" s="9"/>
      <c r="D95" s="5">
        <f t="shared" si="12"/>
        <v>30</v>
      </c>
      <c r="E95" s="5">
        <v>0</v>
      </c>
      <c r="F95" s="5">
        <v>3</v>
      </c>
      <c r="G95" s="5">
        <v>2</v>
      </c>
      <c r="H95" s="5">
        <v>0</v>
      </c>
      <c r="I95" s="5">
        <v>5</v>
      </c>
      <c r="J95" s="5">
        <v>2</v>
      </c>
      <c r="K95" s="5">
        <v>5</v>
      </c>
      <c r="L95" s="5">
        <v>1</v>
      </c>
      <c r="M95" s="5">
        <v>0</v>
      </c>
      <c r="N95" s="5">
        <v>3</v>
      </c>
      <c r="O95" s="5">
        <v>4</v>
      </c>
      <c r="P95" s="8"/>
      <c r="Q95" s="5">
        <v>5</v>
      </c>
      <c r="R95" s="5">
        <v>0</v>
      </c>
      <c r="S95" s="8"/>
    </row>
    <row r="96" spans="1:19" ht="15.75" hidden="1" x14ac:dyDescent="0.25">
      <c r="A96" s="5"/>
      <c r="B96" s="6" t="s">
        <v>39</v>
      </c>
      <c r="C96" s="9"/>
      <c r="D96" s="5">
        <f t="shared" si="12"/>
        <v>39</v>
      </c>
      <c r="E96" s="5">
        <v>0</v>
      </c>
      <c r="F96" s="5">
        <v>3</v>
      </c>
      <c r="G96" s="5">
        <v>2</v>
      </c>
      <c r="H96" s="5">
        <v>3</v>
      </c>
      <c r="I96" s="5">
        <v>5</v>
      </c>
      <c r="J96" s="5">
        <v>2</v>
      </c>
      <c r="K96" s="5">
        <v>5</v>
      </c>
      <c r="L96" s="5">
        <v>5</v>
      </c>
      <c r="M96" s="5">
        <v>0</v>
      </c>
      <c r="N96" s="5">
        <v>5</v>
      </c>
      <c r="O96" s="5">
        <v>4</v>
      </c>
      <c r="P96" s="8"/>
      <c r="Q96" s="5">
        <v>5</v>
      </c>
      <c r="R96" s="5">
        <v>0</v>
      </c>
      <c r="S96" s="8"/>
    </row>
    <row r="97" spans="1:19" ht="47.25" x14ac:dyDescent="0.25">
      <c r="A97" s="5">
        <v>16</v>
      </c>
      <c r="B97" s="6" t="s">
        <v>63</v>
      </c>
      <c r="C97" s="9" t="s">
        <v>62</v>
      </c>
      <c r="D97" s="5">
        <f t="shared" si="12"/>
        <v>27.800000000000004</v>
      </c>
      <c r="E97" s="5">
        <f>(E98+E99+E100+E101+E102)/5</f>
        <v>0</v>
      </c>
      <c r="F97" s="5">
        <f t="shared" ref="F97:R97" si="17">(F98+F99+F100+F101+F102)/5</f>
        <v>1</v>
      </c>
      <c r="G97" s="5">
        <f t="shared" si="17"/>
        <v>2</v>
      </c>
      <c r="H97" s="5">
        <f t="shared" si="17"/>
        <v>3</v>
      </c>
      <c r="I97" s="5">
        <f t="shared" si="17"/>
        <v>5</v>
      </c>
      <c r="J97" s="5">
        <f t="shared" si="17"/>
        <v>2</v>
      </c>
      <c r="K97" s="5">
        <f t="shared" si="17"/>
        <v>3</v>
      </c>
      <c r="L97" s="5">
        <f t="shared" si="17"/>
        <v>2.6</v>
      </c>
      <c r="M97" s="5">
        <f t="shared" si="17"/>
        <v>0.8</v>
      </c>
      <c r="N97" s="5">
        <f t="shared" si="17"/>
        <v>3.8</v>
      </c>
      <c r="O97" s="5">
        <f t="shared" si="17"/>
        <v>2</v>
      </c>
      <c r="P97" s="5">
        <f t="shared" si="17"/>
        <v>0</v>
      </c>
      <c r="Q97" s="5">
        <f t="shared" si="17"/>
        <v>2.6</v>
      </c>
      <c r="R97" s="5">
        <f t="shared" si="17"/>
        <v>0</v>
      </c>
      <c r="S97" s="8"/>
    </row>
    <row r="98" spans="1:19" ht="15.75" hidden="1" x14ac:dyDescent="0.25">
      <c r="A98" s="5"/>
      <c r="B98" s="6" t="s">
        <v>30</v>
      </c>
      <c r="C98" s="9"/>
      <c r="D98" s="5">
        <f t="shared" si="12"/>
        <v>28</v>
      </c>
      <c r="E98" s="5">
        <v>0</v>
      </c>
      <c r="F98" s="5">
        <v>1</v>
      </c>
      <c r="G98" s="5">
        <v>2</v>
      </c>
      <c r="H98" s="5">
        <v>3</v>
      </c>
      <c r="I98" s="5">
        <v>5</v>
      </c>
      <c r="J98" s="5">
        <v>2</v>
      </c>
      <c r="K98" s="5">
        <v>3</v>
      </c>
      <c r="L98" s="5">
        <v>3</v>
      </c>
      <c r="M98" s="5">
        <v>2</v>
      </c>
      <c r="N98" s="5">
        <v>3</v>
      </c>
      <c r="O98" s="5">
        <v>2</v>
      </c>
      <c r="P98" s="8"/>
      <c r="Q98" s="5">
        <v>2</v>
      </c>
      <c r="R98" s="5">
        <v>0</v>
      </c>
      <c r="S98" s="8"/>
    </row>
    <row r="99" spans="1:19" ht="15.75" hidden="1" x14ac:dyDescent="0.25">
      <c r="A99" s="5"/>
      <c r="B99" s="6" t="s">
        <v>31</v>
      </c>
      <c r="C99" s="9"/>
      <c r="D99" s="5">
        <f t="shared" si="12"/>
        <v>28</v>
      </c>
      <c r="E99" s="5">
        <v>0</v>
      </c>
      <c r="F99" s="5">
        <v>1</v>
      </c>
      <c r="G99" s="14">
        <v>2</v>
      </c>
      <c r="H99" s="14">
        <v>3</v>
      </c>
      <c r="I99" s="14">
        <v>5</v>
      </c>
      <c r="J99" s="14">
        <v>2</v>
      </c>
      <c r="K99" s="14">
        <v>3</v>
      </c>
      <c r="L99" s="14">
        <v>3</v>
      </c>
      <c r="M99" s="14">
        <v>0</v>
      </c>
      <c r="N99" s="14">
        <v>5</v>
      </c>
      <c r="O99" s="14">
        <v>2</v>
      </c>
      <c r="P99" s="15"/>
      <c r="Q99" s="14">
        <v>2</v>
      </c>
      <c r="R99" s="14">
        <v>0</v>
      </c>
      <c r="S99" s="8"/>
    </row>
    <row r="100" spans="1:19" ht="15.75" hidden="1" x14ac:dyDescent="0.25">
      <c r="A100" s="5"/>
      <c r="B100" s="6" t="s">
        <v>32</v>
      </c>
      <c r="C100" s="9"/>
      <c r="D100" s="5">
        <f t="shared" si="12"/>
        <v>26</v>
      </c>
      <c r="E100" s="5">
        <v>0</v>
      </c>
      <c r="F100" s="5">
        <v>1</v>
      </c>
      <c r="G100" s="5">
        <v>2</v>
      </c>
      <c r="H100" s="5">
        <v>3</v>
      </c>
      <c r="I100" s="5">
        <v>5</v>
      </c>
      <c r="J100" s="5">
        <v>2</v>
      </c>
      <c r="K100" s="5">
        <v>3</v>
      </c>
      <c r="L100" s="5">
        <v>3</v>
      </c>
      <c r="M100" s="5">
        <v>0</v>
      </c>
      <c r="N100" s="5">
        <v>3</v>
      </c>
      <c r="O100" s="5">
        <v>2</v>
      </c>
      <c r="P100" s="8"/>
      <c r="Q100" s="5">
        <v>2</v>
      </c>
      <c r="R100" s="5">
        <v>0</v>
      </c>
      <c r="S100" s="8"/>
    </row>
    <row r="101" spans="1:19" ht="15.75" hidden="1" x14ac:dyDescent="0.25">
      <c r="A101" s="5"/>
      <c r="B101" s="6" t="s">
        <v>33</v>
      </c>
      <c r="C101" s="9"/>
      <c r="D101" s="5">
        <f t="shared" si="12"/>
        <v>31</v>
      </c>
      <c r="E101" s="5">
        <v>0</v>
      </c>
      <c r="F101" s="5">
        <v>1</v>
      </c>
      <c r="G101" s="5">
        <v>2</v>
      </c>
      <c r="H101" s="5">
        <v>3</v>
      </c>
      <c r="I101" s="5">
        <v>5</v>
      </c>
      <c r="J101" s="5">
        <v>2</v>
      </c>
      <c r="K101" s="5">
        <v>3</v>
      </c>
      <c r="L101" s="5">
        <v>1</v>
      </c>
      <c r="M101" s="5">
        <v>2</v>
      </c>
      <c r="N101" s="5">
        <v>5</v>
      </c>
      <c r="O101" s="5">
        <v>2</v>
      </c>
      <c r="P101" s="8"/>
      <c r="Q101" s="5">
        <v>5</v>
      </c>
      <c r="R101" s="5">
        <v>0</v>
      </c>
      <c r="S101" s="8"/>
    </row>
    <row r="102" spans="1:19" ht="15.75" hidden="1" x14ac:dyDescent="0.25">
      <c r="A102" s="5"/>
      <c r="B102" s="6" t="s">
        <v>39</v>
      </c>
      <c r="C102" s="9"/>
      <c r="D102" s="5">
        <f t="shared" si="12"/>
        <v>26</v>
      </c>
      <c r="E102" s="5">
        <v>0</v>
      </c>
      <c r="F102" s="5">
        <v>1</v>
      </c>
      <c r="G102" s="5">
        <v>2</v>
      </c>
      <c r="H102" s="5">
        <v>3</v>
      </c>
      <c r="I102" s="5">
        <v>5</v>
      </c>
      <c r="J102" s="5">
        <v>2</v>
      </c>
      <c r="K102" s="5">
        <v>3</v>
      </c>
      <c r="L102" s="5">
        <v>3</v>
      </c>
      <c r="M102" s="5">
        <v>0</v>
      </c>
      <c r="N102" s="5">
        <v>3</v>
      </c>
      <c r="O102" s="5">
        <v>2</v>
      </c>
      <c r="P102" s="8"/>
      <c r="Q102" s="5">
        <v>2</v>
      </c>
      <c r="R102" s="5">
        <v>0</v>
      </c>
      <c r="S102" s="8"/>
    </row>
    <row r="103" spans="1:19" ht="94.5" x14ac:dyDescent="0.25">
      <c r="A103" s="5">
        <v>17</v>
      </c>
      <c r="B103" s="10" t="s">
        <v>65</v>
      </c>
      <c r="C103" s="9" t="s">
        <v>64</v>
      </c>
      <c r="D103" s="5">
        <f t="shared" si="12"/>
        <v>37.200000000000003</v>
      </c>
      <c r="E103" s="5">
        <f>(E104+E105+E106+E107+E108)/5</f>
        <v>0.4</v>
      </c>
      <c r="F103" s="5">
        <f t="shared" ref="F103:R103" si="18">(F104+F105+F106+F107+F108)/5</f>
        <v>2.4</v>
      </c>
      <c r="G103" s="5">
        <f t="shared" si="18"/>
        <v>2</v>
      </c>
      <c r="H103" s="5">
        <f t="shared" si="18"/>
        <v>3</v>
      </c>
      <c r="I103" s="5">
        <f t="shared" si="18"/>
        <v>5</v>
      </c>
      <c r="J103" s="5">
        <f t="shared" si="18"/>
        <v>2</v>
      </c>
      <c r="K103" s="5">
        <f t="shared" si="18"/>
        <v>4.5999999999999996</v>
      </c>
      <c r="L103" s="5">
        <f t="shared" si="18"/>
        <v>5</v>
      </c>
      <c r="M103" s="5">
        <f t="shared" si="18"/>
        <v>2.6</v>
      </c>
      <c r="N103" s="5">
        <f t="shared" si="18"/>
        <v>5</v>
      </c>
      <c r="O103" s="5">
        <f t="shared" si="18"/>
        <v>2</v>
      </c>
      <c r="P103" s="5">
        <f t="shared" si="18"/>
        <v>0</v>
      </c>
      <c r="Q103" s="5">
        <f t="shared" si="18"/>
        <v>3.2</v>
      </c>
      <c r="R103" s="5">
        <f t="shared" si="18"/>
        <v>0</v>
      </c>
      <c r="S103" s="8"/>
    </row>
    <row r="104" spans="1:19" ht="15.75" hidden="1" x14ac:dyDescent="0.25">
      <c r="A104" s="5"/>
      <c r="B104" s="6" t="s">
        <v>30</v>
      </c>
      <c r="C104" s="9"/>
      <c r="D104" s="5">
        <f t="shared" si="12"/>
        <v>37</v>
      </c>
      <c r="E104" s="5">
        <v>0</v>
      </c>
      <c r="F104" s="5">
        <v>2</v>
      </c>
      <c r="G104" s="5">
        <v>2</v>
      </c>
      <c r="H104" s="5">
        <v>3</v>
      </c>
      <c r="I104" s="5">
        <v>5</v>
      </c>
      <c r="J104" s="5">
        <v>2</v>
      </c>
      <c r="K104" s="5">
        <v>3</v>
      </c>
      <c r="L104" s="5">
        <v>5</v>
      </c>
      <c r="M104" s="5">
        <v>4</v>
      </c>
      <c r="N104" s="5">
        <v>5</v>
      </c>
      <c r="O104" s="5">
        <v>2</v>
      </c>
      <c r="P104" s="8"/>
      <c r="Q104" s="5">
        <v>4</v>
      </c>
      <c r="R104" s="5">
        <v>0</v>
      </c>
      <c r="S104" s="8"/>
    </row>
    <row r="105" spans="1:19" ht="15.75" hidden="1" x14ac:dyDescent="0.25">
      <c r="A105" s="5"/>
      <c r="B105" s="6" t="s">
        <v>31</v>
      </c>
      <c r="C105" s="9"/>
      <c r="D105" s="5">
        <f t="shared" si="12"/>
        <v>36</v>
      </c>
      <c r="E105" s="5">
        <v>0</v>
      </c>
      <c r="F105" s="5">
        <v>2</v>
      </c>
      <c r="G105" s="5">
        <v>2</v>
      </c>
      <c r="H105" s="5">
        <v>3</v>
      </c>
      <c r="I105" s="5">
        <v>5</v>
      </c>
      <c r="J105" s="5">
        <v>2</v>
      </c>
      <c r="K105" s="5">
        <v>5</v>
      </c>
      <c r="L105" s="5">
        <v>5</v>
      </c>
      <c r="M105" s="5">
        <v>2</v>
      </c>
      <c r="N105" s="5">
        <v>5</v>
      </c>
      <c r="O105" s="5">
        <v>2</v>
      </c>
      <c r="P105" s="8"/>
      <c r="Q105" s="5">
        <v>3</v>
      </c>
      <c r="R105" s="14">
        <v>0</v>
      </c>
      <c r="S105" s="8"/>
    </row>
    <row r="106" spans="1:19" ht="15.75" hidden="1" x14ac:dyDescent="0.25">
      <c r="A106" s="5"/>
      <c r="B106" s="6" t="s">
        <v>32</v>
      </c>
      <c r="C106" s="9"/>
      <c r="D106" s="5">
        <f t="shared" si="12"/>
        <v>35</v>
      </c>
      <c r="E106" s="5">
        <v>0</v>
      </c>
      <c r="F106" s="5">
        <v>3</v>
      </c>
      <c r="G106" s="5">
        <v>2</v>
      </c>
      <c r="H106" s="5">
        <v>3</v>
      </c>
      <c r="I106" s="5">
        <v>5</v>
      </c>
      <c r="J106" s="5">
        <v>2</v>
      </c>
      <c r="K106" s="5">
        <v>5</v>
      </c>
      <c r="L106" s="5">
        <v>5</v>
      </c>
      <c r="M106" s="5">
        <v>3</v>
      </c>
      <c r="N106" s="5">
        <v>5</v>
      </c>
      <c r="O106" s="5">
        <v>2</v>
      </c>
      <c r="P106" s="8"/>
      <c r="Q106" s="5">
        <v>0</v>
      </c>
      <c r="R106" s="5">
        <v>0</v>
      </c>
      <c r="S106" s="8"/>
    </row>
    <row r="107" spans="1:19" ht="15.75" hidden="1" x14ac:dyDescent="0.25">
      <c r="A107" s="5"/>
      <c r="B107" s="6" t="s">
        <v>33</v>
      </c>
      <c r="C107" s="9"/>
      <c r="D107" s="5">
        <f t="shared" si="12"/>
        <v>40</v>
      </c>
      <c r="E107" s="5">
        <v>2</v>
      </c>
      <c r="F107" s="5">
        <v>2</v>
      </c>
      <c r="G107" s="5">
        <v>2</v>
      </c>
      <c r="H107" s="5">
        <v>3</v>
      </c>
      <c r="I107" s="5">
        <v>5</v>
      </c>
      <c r="J107" s="5">
        <v>2</v>
      </c>
      <c r="K107" s="5">
        <v>5</v>
      </c>
      <c r="L107" s="5">
        <v>5</v>
      </c>
      <c r="M107" s="5">
        <v>2</v>
      </c>
      <c r="N107" s="5">
        <v>5</v>
      </c>
      <c r="O107" s="5">
        <v>2</v>
      </c>
      <c r="P107" s="8"/>
      <c r="Q107" s="5">
        <v>5</v>
      </c>
      <c r="R107" s="5">
        <v>0</v>
      </c>
      <c r="S107" s="8"/>
    </row>
    <row r="108" spans="1:19" ht="15.75" hidden="1" x14ac:dyDescent="0.25">
      <c r="A108" s="5"/>
      <c r="B108" s="6" t="s">
        <v>39</v>
      </c>
      <c r="C108" s="9"/>
      <c r="D108" s="5">
        <f t="shared" si="12"/>
        <v>38</v>
      </c>
      <c r="E108" s="5">
        <v>0</v>
      </c>
      <c r="F108" s="5">
        <v>3</v>
      </c>
      <c r="G108" s="5">
        <v>2</v>
      </c>
      <c r="H108" s="5">
        <v>3</v>
      </c>
      <c r="I108" s="5">
        <v>5</v>
      </c>
      <c r="J108" s="5">
        <v>2</v>
      </c>
      <c r="K108" s="5">
        <v>5</v>
      </c>
      <c r="L108" s="5">
        <v>5</v>
      </c>
      <c r="M108" s="5">
        <v>2</v>
      </c>
      <c r="N108" s="5">
        <v>5</v>
      </c>
      <c r="O108" s="5">
        <v>2</v>
      </c>
      <c r="P108" s="8"/>
      <c r="Q108" s="5">
        <v>4</v>
      </c>
      <c r="R108" s="5">
        <v>0</v>
      </c>
      <c r="S108" s="8"/>
    </row>
    <row r="109" spans="1:19" ht="31.5" x14ac:dyDescent="0.25">
      <c r="A109" s="5">
        <v>18</v>
      </c>
      <c r="B109" s="6" t="s">
        <v>67</v>
      </c>
      <c r="C109" s="9" t="s">
        <v>66</v>
      </c>
      <c r="D109" s="5">
        <f t="shared" si="12"/>
        <v>35.599999999999994</v>
      </c>
      <c r="E109" s="5">
        <f>(E110+E111+E112+E113+E114)/5</f>
        <v>0</v>
      </c>
      <c r="F109" s="5">
        <f t="shared" ref="F109:R109" si="19">(F110+F111+F112+F113+F114)/5</f>
        <v>1.6</v>
      </c>
      <c r="G109" s="5">
        <f t="shared" si="19"/>
        <v>2</v>
      </c>
      <c r="H109" s="5">
        <f t="shared" si="19"/>
        <v>3</v>
      </c>
      <c r="I109" s="5">
        <f t="shared" si="19"/>
        <v>4</v>
      </c>
      <c r="J109" s="5">
        <f t="shared" si="19"/>
        <v>2</v>
      </c>
      <c r="K109" s="5">
        <f t="shared" si="19"/>
        <v>4.5999999999999996</v>
      </c>
      <c r="L109" s="5">
        <f t="shared" si="19"/>
        <v>2.4</v>
      </c>
      <c r="M109" s="5">
        <f t="shared" si="19"/>
        <v>1.6</v>
      </c>
      <c r="N109" s="5">
        <f t="shared" si="19"/>
        <v>5</v>
      </c>
      <c r="O109" s="5">
        <f t="shared" si="19"/>
        <v>2</v>
      </c>
      <c r="P109" s="5">
        <f t="shared" si="19"/>
        <v>0</v>
      </c>
      <c r="Q109" s="5">
        <f t="shared" si="19"/>
        <v>2.4</v>
      </c>
      <c r="R109" s="5">
        <f t="shared" si="19"/>
        <v>5</v>
      </c>
      <c r="S109" s="8"/>
    </row>
    <row r="110" spans="1:19" ht="15.75" hidden="1" x14ac:dyDescent="0.25">
      <c r="A110" s="5"/>
      <c r="B110" s="6" t="s">
        <v>30</v>
      </c>
      <c r="C110" s="9"/>
      <c r="D110" s="5">
        <f t="shared" si="12"/>
        <v>39</v>
      </c>
      <c r="E110" s="5">
        <v>0</v>
      </c>
      <c r="F110" s="5">
        <v>2</v>
      </c>
      <c r="G110" s="5">
        <v>2</v>
      </c>
      <c r="H110" s="5">
        <v>3</v>
      </c>
      <c r="I110" s="5">
        <v>5</v>
      </c>
      <c r="J110" s="5">
        <v>2</v>
      </c>
      <c r="K110" s="5">
        <v>5</v>
      </c>
      <c r="L110" s="5">
        <v>3</v>
      </c>
      <c r="M110" s="5">
        <v>2</v>
      </c>
      <c r="N110" s="5">
        <v>5</v>
      </c>
      <c r="O110" s="5">
        <v>2</v>
      </c>
      <c r="P110" s="8"/>
      <c r="Q110" s="5">
        <v>3</v>
      </c>
      <c r="R110" s="5">
        <v>5</v>
      </c>
      <c r="S110" s="8"/>
    </row>
    <row r="111" spans="1:19" ht="15.75" hidden="1" x14ac:dyDescent="0.25">
      <c r="A111" s="5"/>
      <c r="B111" s="6" t="s">
        <v>31</v>
      </c>
      <c r="C111" s="9"/>
      <c r="D111" s="5">
        <f t="shared" si="12"/>
        <v>30</v>
      </c>
      <c r="E111" s="5">
        <v>0</v>
      </c>
      <c r="F111" s="5">
        <v>2</v>
      </c>
      <c r="G111" s="5">
        <v>2</v>
      </c>
      <c r="H111" s="5">
        <v>3</v>
      </c>
      <c r="I111" s="5">
        <v>0</v>
      </c>
      <c r="J111" s="5">
        <v>2</v>
      </c>
      <c r="K111" s="5">
        <v>3</v>
      </c>
      <c r="L111" s="5">
        <v>3</v>
      </c>
      <c r="M111" s="5">
        <v>0</v>
      </c>
      <c r="N111" s="5">
        <v>5</v>
      </c>
      <c r="O111" s="5">
        <v>2</v>
      </c>
      <c r="P111" s="8"/>
      <c r="Q111" s="14">
        <v>3</v>
      </c>
      <c r="R111" s="14">
        <v>5</v>
      </c>
      <c r="S111" s="8"/>
    </row>
    <row r="112" spans="1:19" ht="15.75" hidden="1" x14ac:dyDescent="0.25">
      <c r="A112" s="5"/>
      <c r="B112" s="6" t="s">
        <v>32</v>
      </c>
      <c r="C112" s="9"/>
      <c r="D112" s="5">
        <f t="shared" si="12"/>
        <v>35</v>
      </c>
      <c r="E112" s="5">
        <v>0</v>
      </c>
      <c r="F112" s="5">
        <v>1</v>
      </c>
      <c r="G112" s="5">
        <v>2</v>
      </c>
      <c r="H112" s="5">
        <v>3</v>
      </c>
      <c r="I112" s="5">
        <v>5</v>
      </c>
      <c r="J112" s="5">
        <v>2</v>
      </c>
      <c r="K112" s="5">
        <v>5</v>
      </c>
      <c r="L112" s="5">
        <v>3</v>
      </c>
      <c r="M112" s="5">
        <v>2</v>
      </c>
      <c r="N112" s="5">
        <v>5</v>
      </c>
      <c r="O112" s="5">
        <v>2</v>
      </c>
      <c r="P112" s="8"/>
      <c r="Q112" s="5">
        <v>0</v>
      </c>
      <c r="R112" s="5">
        <v>5</v>
      </c>
      <c r="S112" s="8"/>
    </row>
    <row r="113" spans="1:19" ht="15.75" hidden="1" x14ac:dyDescent="0.25">
      <c r="A113" s="5"/>
      <c r="B113" s="6" t="s">
        <v>33</v>
      </c>
      <c r="C113" s="9"/>
      <c r="D113" s="5">
        <f t="shared" si="12"/>
        <v>36</v>
      </c>
      <c r="E113" s="5">
        <v>0</v>
      </c>
      <c r="F113" s="5">
        <v>2</v>
      </c>
      <c r="G113" s="5">
        <v>2</v>
      </c>
      <c r="H113" s="5">
        <v>3</v>
      </c>
      <c r="I113" s="5">
        <v>5</v>
      </c>
      <c r="J113" s="5">
        <v>2</v>
      </c>
      <c r="K113" s="5">
        <v>5</v>
      </c>
      <c r="L113" s="5">
        <v>0</v>
      </c>
      <c r="M113" s="5">
        <v>2</v>
      </c>
      <c r="N113" s="5">
        <v>5</v>
      </c>
      <c r="O113" s="5">
        <v>2</v>
      </c>
      <c r="P113" s="8"/>
      <c r="Q113" s="5">
        <v>3</v>
      </c>
      <c r="R113" s="5">
        <v>5</v>
      </c>
      <c r="S113" s="8"/>
    </row>
    <row r="114" spans="1:19" ht="15.75" hidden="1" x14ac:dyDescent="0.25">
      <c r="A114" s="5"/>
      <c r="B114" s="6" t="s">
        <v>39</v>
      </c>
      <c r="C114" s="9"/>
      <c r="D114" s="5">
        <f t="shared" si="12"/>
        <v>38</v>
      </c>
      <c r="E114" s="5">
        <v>0</v>
      </c>
      <c r="F114" s="5">
        <v>1</v>
      </c>
      <c r="G114" s="5">
        <v>2</v>
      </c>
      <c r="H114" s="5">
        <v>3</v>
      </c>
      <c r="I114" s="5">
        <v>5</v>
      </c>
      <c r="J114" s="5">
        <v>2</v>
      </c>
      <c r="K114" s="5">
        <v>5</v>
      </c>
      <c r="L114" s="5">
        <v>3</v>
      </c>
      <c r="M114" s="5">
        <v>2</v>
      </c>
      <c r="N114" s="5">
        <v>5</v>
      </c>
      <c r="O114" s="5">
        <v>2</v>
      </c>
      <c r="P114" s="8"/>
      <c r="Q114" s="5">
        <v>3</v>
      </c>
      <c r="R114" s="5">
        <v>5</v>
      </c>
      <c r="S114" s="8"/>
    </row>
    <row r="115" spans="1:19" ht="75" customHeight="1" x14ac:dyDescent="0.25">
      <c r="A115" s="5">
        <v>19</v>
      </c>
      <c r="B115" s="6" t="s">
        <v>69</v>
      </c>
      <c r="C115" s="9" t="s">
        <v>68</v>
      </c>
      <c r="D115" s="5">
        <f t="shared" si="12"/>
        <v>25.000000000000004</v>
      </c>
      <c r="E115" s="5">
        <f>(E116+E117+E118+E119+E120)/5</f>
        <v>0</v>
      </c>
      <c r="F115" s="5">
        <f t="shared" ref="F115:R115" si="20">(F116+F117+F118+F119+F120)/5</f>
        <v>1.2</v>
      </c>
      <c r="G115" s="5">
        <f t="shared" si="20"/>
        <v>0</v>
      </c>
      <c r="H115" s="5">
        <f t="shared" si="20"/>
        <v>3</v>
      </c>
      <c r="I115" s="5">
        <f t="shared" si="20"/>
        <v>3</v>
      </c>
      <c r="J115" s="5">
        <f t="shared" si="20"/>
        <v>1.6</v>
      </c>
      <c r="K115" s="5">
        <f t="shared" si="20"/>
        <v>2</v>
      </c>
      <c r="L115" s="5">
        <f t="shared" si="20"/>
        <v>4</v>
      </c>
      <c r="M115" s="5">
        <f t="shared" si="20"/>
        <v>0.8</v>
      </c>
      <c r="N115" s="5">
        <f t="shared" si="20"/>
        <v>4</v>
      </c>
      <c r="O115" s="5">
        <f t="shared" si="20"/>
        <v>1.6</v>
      </c>
      <c r="P115" s="5">
        <f t="shared" si="20"/>
        <v>0</v>
      </c>
      <c r="Q115" s="5">
        <f t="shared" si="20"/>
        <v>3.8</v>
      </c>
      <c r="R115" s="5">
        <f t="shared" si="20"/>
        <v>0</v>
      </c>
      <c r="S115" s="8" t="s">
        <v>162</v>
      </c>
    </row>
    <row r="116" spans="1:19" ht="15.75" hidden="1" x14ac:dyDescent="0.25">
      <c r="A116" s="5"/>
      <c r="B116" s="6" t="s">
        <v>30</v>
      </c>
      <c r="C116" s="9"/>
      <c r="D116" s="5">
        <f t="shared" si="12"/>
        <v>23</v>
      </c>
      <c r="E116" s="5">
        <v>0</v>
      </c>
      <c r="F116" s="5">
        <v>1</v>
      </c>
      <c r="G116" s="5"/>
      <c r="H116" s="5">
        <v>3</v>
      </c>
      <c r="I116" s="5"/>
      <c r="J116" s="5">
        <v>2</v>
      </c>
      <c r="K116" s="5"/>
      <c r="L116" s="5">
        <v>5</v>
      </c>
      <c r="M116" s="5">
        <v>0</v>
      </c>
      <c r="N116" s="5">
        <v>5</v>
      </c>
      <c r="O116" s="5">
        <v>2</v>
      </c>
      <c r="P116" s="8"/>
      <c r="Q116" s="5">
        <v>5</v>
      </c>
      <c r="R116" s="5">
        <v>0</v>
      </c>
      <c r="S116" s="8"/>
    </row>
    <row r="117" spans="1:19" ht="15.75" hidden="1" x14ac:dyDescent="0.25">
      <c r="A117" s="5"/>
      <c r="B117" s="6" t="s">
        <v>31</v>
      </c>
      <c r="C117" s="9"/>
      <c r="D117" s="5">
        <f t="shared" si="12"/>
        <v>25</v>
      </c>
      <c r="E117" s="5">
        <v>0</v>
      </c>
      <c r="F117" s="5">
        <v>2</v>
      </c>
      <c r="G117" s="14">
        <v>0</v>
      </c>
      <c r="H117" s="14">
        <v>3</v>
      </c>
      <c r="I117" s="14">
        <v>1</v>
      </c>
      <c r="J117" s="14">
        <v>2</v>
      </c>
      <c r="K117" s="14">
        <v>0</v>
      </c>
      <c r="L117" s="14">
        <v>5</v>
      </c>
      <c r="M117" s="14">
        <v>0</v>
      </c>
      <c r="N117" s="14">
        <v>5</v>
      </c>
      <c r="O117" s="14">
        <v>2</v>
      </c>
      <c r="P117" s="15"/>
      <c r="Q117" s="14">
        <v>5</v>
      </c>
      <c r="R117" s="14">
        <v>0</v>
      </c>
      <c r="S117" s="8"/>
    </row>
    <row r="118" spans="1:19" ht="15.75" hidden="1" x14ac:dyDescent="0.25">
      <c r="A118" s="5"/>
      <c r="B118" s="6" t="s">
        <v>32</v>
      </c>
      <c r="C118" s="9"/>
      <c r="D118" s="5">
        <f>SUM(E118:R118)</f>
        <v>30</v>
      </c>
      <c r="E118" s="5">
        <v>0</v>
      </c>
      <c r="F118" s="5">
        <v>1</v>
      </c>
      <c r="G118" s="5">
        <v>0</v>
      </c>
      <c r="H118" s="5">
        <v>3</v>
      </c>
      <c r="I118" s="5">
        <v>1</v>
      </c>
      <c r="J118" s="5">
        <v>2</v>
      </c>
      <c r="K118" s="5">
        <v>5</v>
      </c>
      <c r="L118" s="5">
        <v>5</v>
      </c>
      <c r="M118" s="5">
        <v>2</v>
      </c>
      <c r="N118" s="5">
        <v>5</v>
      </c>
      <c r="O118" s="5">
        <v>2</v>
      </c>
      <c r="P118" s="8"/>
      <c r="Q118" s="5">
        <v>4</v>
      </c>
      <c r="R118" s="5">
        <v>0</v>
      </c>
      <c r="S118" s="8"/>
    </row>
    <row r="119" spans="1:19" ht="63" hidden="1" x14ac:dyDescent="0.25">
      <c r="A119" s="5"/>
      <c r="B119" s="6" t="s">
        <v>33</v>
      </c>
      <c r="C119" s="9"/>
      <c r="D119" s="5">
        <f t="shared" si="12"/>
        <v>16</v>
      </c>
      <c r="E119" s="5">
        <v>0</v>
      </c>
      <c r="F119" s="5">
        <v>1</v>
      </c>
      <c r="G119" s="5">
        <v>0</v>
      </c>
      <c r="H119" s="5">
        <v>3</v>
      </c>
      <c r="I119" s="5">
        <v>12</v>
      </c>
      <c r="J119" s="5"/>
      <c r="K119" s="5"/>
      <c r="L119" s="5"/>
      <c r="M119" s="5"/>
      <c r="N119" s="5"/>
      <c r="O119" s="5"/>
      <c r="P119" s="8"/>
      <c r="Q119" s="5"/>
      <c r="R119" s="5"/>
      <c r="S119" s="8" t="s">
        <v>160</v>
      </c>
    </row>
    <row r="120" spans="1:19" ht="15.75" hidden="1" x14ac:dyDescent="0.25">
      <c r="A120" s="5"/>
      <c r="B120" s="6" t="s">
        <v>39</v>
      </c>
      <c r="C120" s="9"/>
      <c r="D120" s="5">
        <f t="shared" si="12"/>
        <v>31</v>
      </c>
      <c r="E120" s="5">
        <v>0</v>
      </c>
      <c r="F120" s="5">
        <v>1</v>
      </c>
      <c r="G120" s="5">
        <v>0</v>
      </c>
      <c r="H120" s="5">
        <v>3</v>
      </c>
      <c r="I120" s="5">
        <v>1</v>
      </c>
      <c r="J120" s="5">
        <v>2</v>
      </c>
      <c r="K120" s="5">
        <v>5</v>
      </c>
      <c r="L120" s="5">
        <v>5</v>
      </c>
      <c r="M120" s="5">
        <v>2</v>
      </c>
      <c r="N120" s="5">
        <v>5</v>
      </c>
      <c r="O120" s="5">
        <v>2</v>
      </c>
      <c r="P120" s="8"/>
      <c r="Q120" s="5">
        <v>5</v>
      </c>
      <c r="R120" s="5">
        <v>0</v>
      </c>
      <c r="S120" s="8"/>
    </row>
    <row r="121" spans="1:19" ht="31.5" x14ac:dyDescent="0.25">
      <c r="A121" s="5">
        <v>20</v>
      </c>
      <c r="B121" s="6" t="s">
        <v>71</v>
      </c>
      <c r="C121" s="9" t="s">
        <v>70</v>
      </c>
      <c r="D121" s="5">
        <f t="shared" si="12"/>
        <v>41</v>
      </c>
      <c r="E121" s="5">
        <f>(E122+E123+E124+E125+E126)/5</f>
        <v>0</v>
      </c>
      <c r="F121" s="5">
        <f t="shared" ref="F121:R121" si="21">(F122+F123+F124+F125+F126)/5</f>
        <v>3</v>
      </c>
      <c r="G121" s="5">
        <f t="shared" si="21"/>
        <v>2</v>
      </c>
      <c r="H121" s="5">
        <f t="shared" si="21"/>
        <v>3</v>
      </c>
      <c r="I121" s="5">
        <f t="shared" si="21"/>
        <v>5</v>
      </c>
      <c r="J121" s="5">
        <f t="shared" si="21"/>
        <v>2</v>
      </c>
      <c r="K121" s="5">
        <f t="shared" si="21"/>
        <v>5</v>
      </c>
      <c r="L121" s="5">
        <f t="shared" si="21"/>
        <v>4.2</v>
      </c>
      <c r="M121" s="5">
        <f t="shared" si="21"/>
        <v>0.4</v>
      </c>
      <c r="N121" s="5">
        <f t="shared" si="21"/>
        <v>5</v>
      </c>
      <c r="O121" s="5">
        <f t="shared" si="21"/>
        <v>3.2</v>
      </c>
      <c r="P121" s="5">
        <f t="shared" si="21"/>
        <v>0</v>
      </c>
      <c r="Q121" s="5">
        <f t="shared" si="21"/>
        <v>3.2</v>
      </c>
      <c r="R121" s="5">
        <f t="shared" si="21"/>
        <v>5</v>
      </c>
      <c r="S121" s="8"/>
    </row>
    <row r="122" spans="1:19" ht="15.75" hidden="1" x14ac:dyDescent="0.25">
      <c r="A122" s="5"/>
      <c r="B122" s="6" t="s">
        <v>30</v>
      </c>
      <c r="C122" s="9"/>
      <c r="D122" s="5">
        <f t="shared" si="12"/>
        <v>41</v>
      </c>
      <c r="E122" s="5">
        <v>0</v>
      </c>
      <c r="F122" s="5">
        <v>3</v>
      </c>
      <c r="G122" s="5">
        <v>2</v>
      </c>
      <c r="H122" s="5">
        <v>3</v>
      </c>
      <c r="I122" s="5">
        <v>5</v>
      </c>
      <c r="J122" s="5">
        <v>2</v>
      </c>
      <c r="K122" s="5">
        <v>5</v>
      </c>
      <c r="L122" s="5">
        <v>5</v>
      </c>
      <c r="M122" s="5">
        <v>0</v>
      </c>
      <c r="N122" s="5">
        <v>5</v>
      </c>
      <c r="O122" s="5">
        <v>4</v>
      </c>
      <c r="P122" s="8"/>
      <c r="Q122" s="5">
        <v>2</v>
      </c>
      <c r="R122" s="5">
        <v>5</v>
      </c>
      <c r="S122" s="8"/>
    </row>
    <row r="123" spans="1:19" ht="15.75" hidden="1" x14ac:dyDescent="0.25">
      <c r="A123" s="5"/>
      <c r="B123" s="6" t="s">
        <v>31</v>
      </c>
      <c r="C123" s="9"/>
      <c r="D123" s="5">
        <f t="shared" si="12"/>
        <v>39</v>
      </c>
      <c r="E123" s="5">
        <v>0</v>
      </c>
      <c r="F123" s="5">
        <v>3</v>
      </c>
      <c r="G123" s="5">
        <v>2</v>
      </c>
      <c r="H123" s="5">
        <v>3</v>
      </c>
      <c r="I123" s="5">
        <v>5</v>
      </c>
      <c r="J123" s="5">
        <v>2</v>
      </c>
      <c r="K123" s="5">
        <v>5</v>
      </c>
      <c r="L123" s="5">
        <v>5</v>
      </c>
      <c r="M123" s="5">
        <v>2</v>
      </c>
      <c r="N123" s="5">
        <v>5</v>
      </c>
      <c r="O123" s="5">
        <v>0</v>
      </c>
      <c r="P123" s="8"/>
      <c r="Q123" s="14">
        <v>2</v>
      </c>
      <c r="R123" s="14">
        <v>5</v>
      </c>
      <c r="S123" s="8"/>
    </row>
    <row r="124" spans="1:19" ht="15.75" hidden="1" x14ac:dyDescent="0.25">
      <c r="A124" s="5"/>
      <c r="B124" s="6" t="s">
        <v>32</v>
      </c>
      <c r="C124" s="9"/>
      <c r="D124" s="5">
        <f t="shared" si="12"/>
        <v>44</v>
      </c>
      <c r="E124" s="5">
        <v>0</v>
      </c>
      <c r="F124" s="5">
        <v>3</v>
      </c>
      <c r="G124" s="5">
        <v>2</v>
      </c>
      <c r="H124" s="5">
        <v>3</v>
      </c>
      <c r="I124" s="5">
        <v>5</v>
      </c>
      <c r="J124" s="5">
        <v>2</v>
      </c>
      <c r="K124" s="5">
        <v>5</v>
      </c>
      <c r="L124" s="5">
        <v>5</v>
      </c>
      <c r="M124" s="5">
        <v>0</v>
      </c>
      <c r="N124" s="5">
        <v>5</v>
      </c>
      <c r="O124" s="5">
        <v>4</v>
      </c>
      <c r="P124" s="8"/>
      <c r="Q124" s="5">
        <v>5</v>
      </c>
      <c r="R124" s="5">
        <v>5</v>
      </c>
      <c r="S124" s="8"/>
    </row>
    <row r="125" spans="1:19" ht="15.75" hidden="1" x14ac:dyDescent="0.25">
      <c r="A125" s="5"/>
      <c r="B125" s="6" t="s">
        <v>33</v>
      </c>
      <c r="C125" s="9"/>
      <c r="D125" s="5">
        <f t="shared" si="12"/>
        <v>37</v>
      </c>
      <c r="E125" s="5">
        <v>0</v>
      </c>
      <c r="F125" s="5">
        <v>3</v>
      </c>
      <c r="G125" s="5">
        <v>2</v>
      </c>
      <c r="H125" s="5">
        <v>3</v>
      </c>
      <c r="I125" s="5">
        <v>5</v>
      </c>
      <c r="J125" s="5">
        <v>2</v>
      </c>
      <c r="K125" s="5">
        <v>5</v>
      </c>
      <c r="L125" s="5">
        <v>1</v>
      </c>
      <c r="M125" s="5">
        <v>0</v>
      </c>
      <c r="N125" s="5">
        <v>5</v>
      </c>
      <c r="O125" s="5">
        <v>4</v>
      </c>
      <c r="P125" s="8"/>
      <c r="Q125" s="5">
        <v>2</v>
      </c>
      <c r="R125" s="5">
        <v>5</v>
      </c>
      <c r="S125" s="8"/>
    </row>
    <row r="126" spans="1:19" ht="15.75" hidden="1" x14ac:dyDescent="0.25">
      <c r="A126" s="5"/>
      <c r="B126" s="6" t="s">
        <v>39</v>
      </c>
      <c r="C126" s="9"/>
      <c r="D126" s="5">
        <f t="shared" si="12"/>
        <v>44</v>
      </c>
      <c r="E126" s="5">
        <v>0</v>
      </c>
      <c r="F126" s="5">
        <v>3</v>
      </c>
      <c r="G126" s="5">
        <v>2</v>
      </c>
      <c r="H126" s="5">
        <v>3</v>
      </c>
      <c r="I126" s="5">
        <v>5</v>
      </c>
      <c r="J126" s="5">
        <v>2</v>
      </c>
      <c r="K126" s="5">
        <v>5</v>
      </c>
      <c r="L126" s="5">
        <v>5</v>
      </c>
      <c r="M126" s="5">
        <v>0</v>
      </c>
      <c r="N126" s="5">
        <v>5</v>
      </c>
      <c r="O126" s="5">
        <v>4</v>
      </c>
      <c r="P126" s="8"/>
      <c r="Q126" s="5">
        <v>5</v>
      </c>
      <c r="R126" s="5">
        <v>5</v>
      </c>
      <c r="S126" s="8"/>
    </row>
    <row r="127" spans="1:19" ht="47.25" x14ac:dyDescent="0.25">
      <c r="A127" s="5">
        <v>21</v>
      </c>
      <c r="B127" s="6" t="s">
        <v>73</v>
      </c>
      <c r="C127" s="9" t="s">
        <v>72</v>
      </c>
      <c r="D127" s="5">
        <f t="shared" si="12"/>
        <v>37.6</v>
      </c>
      <c r="E127" s="5">
        <f>(E128+E129+E130+E131+E132)/5</f>
        <v>0</v>
      </c>
      <c r="F127" s="5">
        <f t="shared" ref="F127:R127" si="22">(F128+F129+F130+F131+F132)/5</f>
        <v>1.6</v>
      </c>
      <c r="G127" s="5">
        <f t="shared" si="22"/>
        <v>2</v>
      </c>
      <c r="H127" s="5">
        <f t="shared" si="22"/>
        <v>3</v>
      </c>
      <c r="I127" s="5">
        <f t="shared" si="22"/>
        <v>5</v>
      </c>
      <c r="J127" s="5">
        <f t="shared" si="22"/>
        <v>2</v>
      </c>
      <c r="K127" s="5">
        <f t="shared" si="22"/>
        <v>5</v>
      </c>
      <c r="L127" s="5">
        <f t="shared" si="22"/>
        <v>4.2</v>
      </c>
      <c r="M127" s="5">
        <f t="shared" si="22"/>
        <v>1.2</v>
      </c>
      <c r="N127" s="5">
        <f t="shared" si="22"/>
        <v>4.5999999999999996</v>
      </c>
      <c r="O127" s="5">
        <f t="shared" si="22"/>
        <v>4</v>
      </c>
      <c r="P127" s="5">
        <f t="shared" si="22"/>
        <v>0</v>
      </c>
      <c r="Q127" s="5">
        <f t="shared" si="22"/>
        <v>5</v>
      </c>
      <c r="R127" s="5">
        <f t="shared" si="22"/>
        <v>0</v>
      </c>
      <c r="S127" s="8"/>
    </row>
    <row r="128" spans="1:19" ht="15.75" hidden="1" x14ac:dyDescent="0.25">
      <c r="A128" s="5"/>
      <c r="B128" s="6" t="s">
        <v>30</v>
      </c>
      <c r="C128" s="9"/>
      <c r="D128" s="5">
        <f t="shared" si="12"/>
        <v>41</v>
      </c>
      <c r="E128" s="5">
        <v>0</v>
      </c>
      <c r="F128" s="5">
        <v>1</v>
      </c>
      <c r="G128" s="5">
        <v>2</v>
      </c>
      <c r="H128" s="5">
        <v>3</v>
      </c>
      <c r="I128" s="5">
        <v>5</v>
      </c>
      <c r="J128" s="5">
        <v>2</v>
      </c>
      <c r="K128" s="5">
        <v>5</v>
      </c>
      <c r="L128" s="5">
        <v>5</v>
      </c>
      <c r="M128" s="5">
        <v>4</v>
      </c>
      <c r="N128" s="5">
        <v>5</v>
      </c>
      <c r="O128" s="5">
        <v>4</v>
      </c>
      <c r="P128" s="8"/>
      <c r="Q128" s="5">
        <v>5</v>
      </c>
      <c r="R128" s="5">
        <v>0</v>
      </c>
      <c r="S128" s="8"/>
    </row>
    <row r="129" spans="1:19" ht="15.75" hidden="1" x14ac:dyDescent="0.25">
      <c r="A129" s="5"/>
      <c r="B129" s="6" t="s">
        <v>31</v>
      </c>
      <c r="C129" s="9"/>
      <c r="D129" s="5">
        <f t="shared" si="12"/>
        <v>40</v>
      </c>
      <c r="E129" s="5">
        <v>0</v>
      </c>
      <c r="F129" s="5">
        <v>2</v>
      </c>
      <c r="G129" s="5">
        <v>2</v>
      </c>
      <c r="H129" s="5">
        <v>3</v>
      </c>
      <c r="I129" s="5">
        <v>5</v>
      </c>
      <c r="J129" s="5">
        <v>2</v>
      </c>
      <c r="K129" s="5">
        <v>5</v>
      </c>
      <c r="L129" s="5">
        <v>5</v>
      </c>
      <c r="M129" s="5">
        <v>2</v>
      </c>
      <c r="N129" s="5">
        <v>5</v>
      </c>
      <c r="O129" s="5">
        <v>4</v>
      </c>
      <c r="P129" s="8"/>
      <c r="Q129" s="14">
        <v>5</v>
      </c>
      <c r="R129" s="14">
        <v>0</v>
      </c>
      <c r="S129" s="8"/>
    </row>
    <row r="130" spans="1:19" ht="15.75" hidden="1" x14ac:dyDescent="0.25">
      <c r="A130" s="5"/>
      <c r="B130" s="6" t="s">
        <v>32</v>
      </c>
      <c r="C130" s="9"/>
      <c r="D130" s="5">
        <f t="shared" si="12"/>
        <v>38</v>
      </c>
      <c r="E130" s="5">
        <v>0</v>
      </c>
      <c r="F130" s="5">
        <v>2</v>
      </c>
      <c r="G130" s="5">
        <v>2</v>
      </c>
      <c r="H130" s="5">
        <v>3</v>
      </c>
      <c r="I130" s="5">
        <v>5</v>
      </c>
      <c r="J130" s="5">
        <v>2</v>
      </c>
      <c r="K130" s="5">
        <v>5</v>
      </c>
      <c r="L130" s="5">
        <v>5</v>
      </c>
      <c r="M130" s="5">
        <v>0</v>
      </c>
      <c r="N130" s="5">
        <v>5</v>
      </c>
      <c r="O130" s="5">
        <v>4</v>
      </c>
      <c r="P130" s="8"/>
      <c r="Q130" s="5">
        <v>5</v>
      </c>
      <c r="R130" s="5">
        <v>0</v>
      </c>
      <c r="S130" s="8"/>
    </row>
    <row r="131" spans="1:19" ht="15.75" hidden="1" x14ac:dyDescent="0.25">
      <c r="A131" s="5"/>
      <c r="B131" s="6" t="s">
        <v>33</v>
      </c>
      <c r="C131" s="9"/>
      <c r="D131" s="5">
        <f t="shared" si="12"/>
        <v>31</v>
      </c>
      <c r="E131" s="5">
        <v>0</v>
      </c>
      <c r="F131" s="5">
        <v>1</v>
      </c>
      <c r="G131" s="5">
        <v>2</v>
      </c>
      <c r="H131" s="5">
        <v>3</v>
      </c>
      <c r="I131" s="5">
        <v>5</v>
      </c>
      <c r="J131" s="5">
        <v>2</v>
      </c>
      <c r="K131" s="5">
        <v>5</v>
      </c>
      <c r="L131" s="5">
        <v>1</v>
      </c>
      <c r="M131" s="5">
        <v>0</v>
      </c>
      <c r="N131" s="5">
        <v>3</v>
      </c>
      <c r="O131" s="14">
        <v>4</v>
      </c>
      <c r="P131" s="8"/>
      <c r="Q131" s="5">
        <v>5</v>
      </c>
      <c r="R131" s="5">
        <v>0</v>
      </c>
      <c r="S131" s="8"/>
    </row>
    <row r="132" spans="1:19" ht="15.75" hidden="1" x14ac:dyDescent="0.25">
      <c r="A132" s="5"/>
      <c r="B132" s="6" t="s">
        <v>39</v>
      </c>
      <c r="C132" s="9"/>
      <c r="D132" s="5">
        <f t="shared" si="12"/>
        <v>38</v>
      </c>
      <c r="E132" s="5">
        <v>0</v>
      </c>
      <c r="F132" s="5">
        <v>2</v>
      </c>
      <c r="G132" s="5">
        <v>2</v>
      </c>
      <c r="H132" s="5">
        <v>3</v>
      </c>
      <c r="I132" s="5">
        <v>5</v>
      </c>
      <c r="J132" s="5">
        <v>2</v>
      </c>
      <c r="K132" s="5">
        <v>5</v>
      </c>
      <c r="L132" s="5">
        <v>5</v>
      </c>
      <c r="M132" s="5">
        <v>0</v>
      </c>
      <c r="N132" s="5">
        <v>5</v>
      </c>
      <c r="O132" s="5">
        <v>4</v>
      </c>
      <c r="P132" s="8"/>
      <c r="Q132" s="5">
        <v>5</v>
      </c>
      <c r="R132" s="5">
        <v>0</v>
      </c>
      <c r="S132" s="8"/>
    </row>
    <row r="133" spans="1:19" ht="78.75" x14ac:dyDescent="0.25">
      <c r="A133" s="5">
        <v>22</v>
      </c>
      <c r="B133" s="6" t="s">
        <v>75</v>
      </c>
      <c r="C133" s="9" t="s">
        <v>74</v>
      </c>
      <c r="D133" s="5">
        <f t="shared" si="12"/>
        <v>41.4</v>
      </c>
      <c r="E133" s="5">
        <f>(E134+E135+E136+E137+E138)/5</f>
        <v>0</v>
      </c>
      <c r="F133" s="5">
        <f t="shared" ref="F133:R133" si="23">(F134+F135+F136+F137+F138)/5</f>
        <v>1.2</v>
      </c>
      <c r="G133" s="5">
        <f t="shared" si="23"/>
        <v>2</v>
      </c>
      <c r="H133" s="5">
        <f t="shared" si="23"/>
        <v>3</v>
      </c>
      <c r="I133" s="5">
        <f t="shared" si="23"/>
        <v>5</v>
      </c>
      <c r="J133" s="5">
        <f t="shared" si="23"/>
        <v>2</v>
      </c>
      <c r="K133" s="5">
        <f t="shared" si="23"/>
        <v>5</v>
      </c>
      <c r="L133" s="5">
        <f t="shared" si="23"/>
        <v>0.8</v>
      </c>
      <c r="M133" s="5">
        <f t="shared" si="23"/>
        <v>4</v>
      </c>
      <c r="N133" s="5">
        <f t="shared" si="23"/>
        <v>5</v>
      </c>
      <c r="O133" s="5">
        <f t="shared" si="23"/>
        <v>4</v>
      </c>
      <c r="P133" s="5">
        <f t="shared" si="23"/>
        <v>0</v>
      </c>
      <c r="Q133" s="5">
        <f t="shared" si="23"/>
        <v>4.4000000000000004</v>
      </c>
      <c r="R133" s="5">
        <f t="shared" si="23"/>
        <v>5</v>
      </c>
      <c r="S133" s="8"/>
    </row>
    <row r="134" spans="1:19" ht="15.75" hidden="1" x14ac:dyDescent="0.25">
      <c r="A134" s="5"/>
      <c r="B134" s="6" t="s">
        <v>30</v>
      </c>
      <c r="C134" s="9"/>
      <c r="D134" s="5">
        <f t="shared" si="12"/>
        <v>42</v>
      </c>
      <c r="E134" s="5">
        <v>0</v>
      </c>
      <c r="F134" s="5">
        <v>1</v>
      </c>
      <c r="G134" s="5">
        <v>2</v>
      </c>
      <c r="H134" s="5">
        <v>3</v>
      </c>
      <c r="I134" s="5">
        <v>5</v>
      </c>
      <c r="J134" s="5">
        <v>2</v>
      </c>
      <c r="K134" s="5">
        <v>5</v>
      </c>
      <c r="L134" s="5">
        <v>1</v>
      </c>
      <c r="M134" s="5">
        <v>4</v>
      </c>
      <c r="N134" s="5">
        <v>5</v>
      </c>
      <c r="O134" s="5">
        <v>4</v>
      </c>
      <c r="P134" s="8"/>
      <c r="Q134" s="5">
        <v>5</v>
      </c>
      <c r="R134" s="5">
        <v>5</v>
      </c>
      <c r="S134" s="8"/>
    </row>
    <row r="135" spans="1:19" ht="15.75" hidden="1" x14ac:dyDescent="0.25">
      <c r="A135" s="5"/>
      <c r="B135" s="6" t="s">
        <v>31</v>
      </c>
      <c r="C135" s="9"/>
      <c r="D135" s="5">
        <f t="shared" si="12"/>
        <v>43</v>
      </c>
      <c r="E135" s="5">
        <v>0</v>
      </c>
      <c r="F135" s="5">
        <v>2</v>
      </c>
      <c r="G135" s="5">
        <v>2</v>
      </c>
      <c r="H135" s="5">
        <v>3</v>
      </c>
      <c r="I135" s="5">
        <v>5</v>
      </c>
      <c r="J135" s="5">
        <v>2</v>
      </c>
      <c r="K135" s="5">
        <v>5</v>
      </c>
      <c r="L135" s="5">
        <v>1</v>
      </c>
      <c r="M135" s="5">
        <v>4</v>
      </c>
      <c r="N135" s="5">
        <v>5</v>
      </c>
      <c r="O135" s="5">
        <v>4</v>
      </c>
      <c r="P135" s="8"/>
      <c r="Q135" s="5">
        <v>5</v>
      </c>
      <c r="R135" s="14">
        <v>5</v>
      </c>
      <c r="S135" s="8"/>
    </row>
    <row r="136" spans="1:19" ht="15.75" hidden="1" x14ac:dyDescent="0.25">
      <c r="A136" s="5"/>
      <c r="B136" s="6" t="s">
        <v>32</v>
      </c>
      <c r="C136" s="9"/>
      <c r="D136" s="5">
        <f t="shared" si="12"/>
        <v>39</v>
      </c>
      <c r="E136" s="5">
        <v>0</v>
      </c>
      <c r="F136" s="5">
        <v>1</v>
      </c>
      <c r="G136" s="5">
        <v>2</v>
      </c>
      <c r="H136" s="5">
        <v>3</v>
      </c>
      <c r="I136" s="5">
        <v>5</v>
      </c>
      <c r="J136" s="5">
        <v>2</v>
      </c>
      <c r="K136" s="5">
        <v>5</v>
      </c>
      <c r="L136" s="5">
        <v>1</v>
      </c>
      <c r="M136" s="5">
        <v>4</v>
      </c>
      <c r="N136" s="5">
        <v>5</v>
      </c>
      <c r="O136" s="5">
        <v>4</v>
      </c>
      <c r="P136" s="8"/>
      <c r="Q136" s="5">
        <v>2</v>
      </c>
      <c r="R136" s="5">
        <v>5</v>
      </c>
      <c r="S136" s="8"/>
    </row>
    <row r="137" spans="1:19" ht="15.75" hidden="1" x14ac:dyDescent="0.25">
      <c r="A137" s="5"/>
      <c r="B137" s="6" t="s">
        <v>33</v>
      </c>
      <c r="C137" s="9"/>
      <c r="D137" s="5">
        <f t="shared" si="12"/>
        <v>41</v>
      </c>
      <c r="E137" s="5">
        <v>0</v>
      </c>
      <c r="F137" s="5">
        <v>1</v>
      </c>
      <c r="G137" s="5">
        <v>2</v>
      </c>
      <c r="H137" s="14">
        <v>3</v>
      </c>
      <c r="I137" s="5">
        <v>5</v>
      </c>
      <c r="J137" s="5">
        <v>2</v>
      </c>
      <c r="K137" s="5">
        <v>5</v>
      </c>
      <c r="L137" s="5">
        <v>0</v>
      </c>
      <c r="M137" s="5">
        <v>4</v>
      </c>
      <c r="N137" s="5">
        <v>5</v>
      </c>
      <c r="O137" s="5">
        <v>4</v>
      </c>
      <c r="P137" s="8"/>
      <c r="Q137" s="5">
        <v>5</v>
      </c>
      <c r="R137" s="5">
        <v>5</v>
      </c>
      <c r="S137" s="8"/>
    </row>
    <row r="138" spans="1:19" ht="15.75" hidden="1" x14ac:dyDescent="0.25">
      <c r="A138" s="5"/>
      <c r="B138" s="6" t="s">
        <v>39</v>
      </c>
      <c r="C138" s="9"/>
      <c r="D138" s="5">
        <f t="shared" si="12"/>
        <v>42</v>
      </c>
      <c r="E138" s="5">
        <v>0</v>
      </c>
      <c r="F138" s="5">
        <v>1</v>
      </c>
      <c r="G138" s="5">
        <v>2</v>
      </c>
      <c r="H138" s="5">
        <v>3</v>
      </c>
      <c r="I138" s="5">
        <v>5</v>
      </c>
      <c r="J138" s="5">
        <v>2</v>
      </c>
      <c r="K138" s="5">
        <v>5</v>
      </c>
      <c r="L138" s="5">
        <v>1</v>
      </c>
      <c r="M138" s="5">
        <v>4</v>
      </c>
      <c r="N138" s="5">
        <v>5</v>
      </c>
      <c r="O138" s="5">
        <v>4</v>
      </c>
      <c r="P138" s="8"/>
      <c r="Q138" s="5">
        <v>5</v>
      </c>
      <c r="R138" s="5">
        <v>5</v>
      </c>
      <c r="S138" s="8"/>
    </row>
    <row r="139" spans="1:19" ht="47.25" x14ac:dyDescent="0.25">
      <c r="A139" s="5">
        <v>23</v>
      </c>
      <c r="B139" s="6" t="s">
        <v>77</v>
      </c>
      <c r="C139" s="9" t="s">
        <v>76</v>
      </c>
      <c r="D139" s="5">
        <f t="shared" si="12"/>
        <v>29.200000000000003</v>
      </c>
      <c r="E139" s="5">
        <f>(E140+E141+E142+E143+E144)/5</f>
        <v>0</v>
      </c>
      <c r="F139" s="5">
        <f t="shared" ref="F139:R139" si="24">(F140+F141+F142+F143+F144)/5</f>
        <v>1.6</v>
      </c>
      <c r="G139" s="5">
        <f t="shared" si="24"/>
        <v>2</v>
      </c>
      <c r="H139" s="5">
        <f t="shared" si="24"/>
        <v>3</v>
      </c>
      <c r="I139" s="5">
        <f t="shared" si="24"/>
        <v>5</v>
      </c>
      <c r="J139" s="5">
        <f t="shared" si="24"/>
        <v>2</v>
      </c>
      <c r="K139" s="5">
        <f t="shared" si="24"/>
        <v>5</v>
      </c>
      <c r="L139" s="5">
        <f t="shared" si="24"/>
        <v>0.8</v>
      </c>
      <c r="M139" s="5">
        <f t="shared" si="24"/>
        <v>0.8</v>
      </c>
      <c r="N139" s="5">
        <f t="shared" si="24"/>
        <v>4.5999999999999996</v>
      </c>
      <c r="O139" s="5">
        <f t="shared" si="24"/>
        <v>2</v>
      </c>
      <c r="P139" s="5">
        <f t="shared" si="24"/>
        <v>0</v>
      </c>
      <c r="Q139" s="5">
        <f t="shared" si="24"/>
        <v>2.4</v>
      </c>
      <c r="R139" s="5">
        <f t="shared" si="24"/>
        <v>0</v>
      </c>
      <c r="S139" s="8"/>
    </row>
    <row r="140" spans="1:19" ht="15.75" hidden="1" x14ac:dyDescent="0.25">
      <c r="A140" s="5"/>
      <c r="B140" s="6" t="s">
        <v>30</v>
      </c>
      <c r="C140" s="9"/>
      <c r="D140" s="5">
        <f t="shared" si="12"/>
        <v>33</v>
      </c>
      <c r="E140" s="5">
        <v>0</v>
      </c>
      <c r="F140" s="5">
        <v>1</v>
      </c>
      <c r="G140" s="5">
        <v>2</v>
      </c>
      <c r="H140" s="5">
        <v>3</v>
      </c>
      <c r="I140" s="5">
        <v>5</v>
      </c>
      <c r="J140" s="5">
        <v>2</v>
      </c>
      <c r="K140" s="5">
        <v>5</v>
      </c>
      <c r="L140" s="5">
        <v>1</v>
      </c>
      <c r="M140" s="5">
        <v>4</v>
      </c>
      <c r="N140" s="5">
        <v>5</v>
      </c>
      <c r="O140" s="5">
        <v>2</v>
      </c>
      <c r="P140" s="8"/>
      <c r="Q140" s="5">
        <v>3</v>
      </c>
      <c r="R140" s="5">
        <v>0</v>
      </c>
      <c r="S140" s="8"/>
    </row>
    <row r="141" spans="1:19" ht="15.75" hidden="1" x14ac:dyDescent="0.25">
      <c r="A141" s="5"/>
      <c r="B141" s="6" t="s">
        <v>31</v>
      </c>
      <c r="C141" s="9"/>
      <c r="D141" s="5">
        <f t="shared" si="12"/>
        <v>30</v>
      </c>
      <c r="E141" s="5">
        <v>0</v>
      </c>
      <c r="F141" s="5">
        <v>2</v>
      </c>
      <c r="G141" s="5">
        <v>2</v>
      </c>
      <c r="H141" s="5">
        <v>3</v>
      </c>
      <c r="I141" s="5">
        <v>5</v>
      </c>
      <c r="J141" s="14">
        <v>2</v>
      </c>
      <c r="K141" s="14">
        <v>5</v>
      </c>
      <c r="L141" s="14">
        <v>1</v>
      </c>
      <c r="M141" s="14">
        <v>0</v>
      </c>
      <c r="N141" s="14">
        <v>5</v>
      </c>
      <c r="O141" s="14">
        <v>2</v>
      </c>
      <c r="P141" s="8"/>
      <c r="Q141" s="5">
        <v>3</v>
      </c>
      <c r="R141" s="5">
        <v>0</v>
      </c>
      <c r="S141" s="8"/>
    </row>
    <row r="142" spans="1:19" ht="15.75" hidden="1" x14ac:dyDescent="0.25">
      <c r="A142" s="5"/>
      <c r="B142" s="6" t="s">
        <v>32</v>
      </c>
      <c r="C142" s="9"/>
      <c r="D142" s="5">
        <f t="shared" si="12"/>
        <v>27</v>
      </c>
      <c r="E142" s="5">
        <v>0</v>
      </c>
      <c r="F142" s="5">
        <v>2</v>
      </c>
      <c r="G142" s="5">
        <v>2</v>
      </c>
      <c r="H142" s="5">
        <v>3</v>
      </c>
      <c r="I142" s="5">
        <v>5</v>
      </c>
      <c r="J142" s="5">
        <v>2</v>
      </c>
      <c r="K142" s="5">
        <v>5</v>
      </c>
      <c r="L142" s="5">
        <v>1</v>
      </c>
      <c r="M142" s="5">
        <v>0</v>
      </c>
      <c r="N142" s="5">
        <v>5</v>
      </c>
      <c r="O142" s="5">
        <v>2</v>
      </c>
      <c r="P142" s="8"/>
      <c r="Q142" s="5">
        <v>0</v>
      </c>
      <c r="R142" s="5">
        <v>0</v>
      </c>
      <c r="S142" s="8"/>
    </row>
    <row r="143" spans="1:19" ht="15.75" hidden="1" x14ac:dyDescent="0.25">
      <c r="A143" s="5"/>
      <c r="B143" s="6" t="s">
        <v>33</v>
      </c>
      <c r="C143" s="9"/>
      <c r="D143" s="5">
        <f t="shared" si="12"/>
        <v>26</v>
      </c>
      <c r="E143" s="5">
        <v>0</v>
      </c>
      <c r="F143" s="5">
        <v>1</v>
      </c>
      <c r="G143" s="5">
        <v>2</v>
      </c>
      <c r="H143" s="5">
        <v>3</v>
      </c>
      <c r="I143" s="5">
        <v>5</v>
      </c>
      <c r="J143" s="5">
        <v>2</v>
      </c>
      <c r="K143" s="5">
        <v>5</v>
      </c>
      <c r="L143" s="5">
        <v>0</v>
      </c>
      <c r="M143" s="5">
        <v>0</v>
      </c>
      <c r="N143" s="5">
        <v>3</v>
      </c>
      <c r="O143" s="5">
        <v>2</v>
      </c>
      <c r="P143" s="8"/>
      <c r="Q143" s="5">
        <v>3</v>
      </c>
      <c r="R143" s="5">
        <v>0</v>
      </c>
      <c r="S143" s="8"/>
    </row>
    <row r="144" spans="1:19" ht="15.75" hidden="1" x14ac:dyDescent="0.25">
      <c r="A144" s="5"/>
      <c r="B144" s="6" t="s">
        <v>39</v>
      </c>
      <c r="C144" s="9"/>
      <c r="D144" s="5">
        <f t="shared" si="12"/>
        <v>30</v>
      </c>
      <c r="E144" s="5">
        <v>0</v>
      </c>
      <c r="F144" s="5">
        <v>2</v>
      </c>
      <c r="G144" s="5">
        <v>2</v>
      </c>
      <c r="H144" s="5">
        <v>3</v>
      </c>
      <c r="I144" s="5">
        <v>5</v>
      </c>
      <c r="J144" s="5">
        <v>2</v>
      </c>
      <c r="K144" s="5">
        <v>5</v>
      </c>
      <c r="L144" s="5">
        <v>1</v>
      </c>
      <c r="M144" s="5">
        <v>0</v>
      </c>
      <c r="N144" s="5">
        <v>5</v>
      </c>
      <c r="O144" s="5">
        <v>2</v>
      </c>
      <c r="P144" s="8"/>
      <c r="Q144" s="5">
        <v>3</v>
      </c>
      <c r="R144" s="5">
        <v>0</v>
      </c>
      <c r="S144" s="8"/>
    </row>
    <row r="145" spans="1:19" ht="15.75" x14ac:dyDescent="0.25">
      <c r="A145" s="5">
        <v>24</v>
      </c>
      <c r="B145" s="6" t="s">
        <v>79</v>
      </c>
      <c r="C145" s="9" t="s">
        <v>78</v>
      </c>
      <c r="D145" s="5">
        <f t="shared" si="12"/>
        <v>31.6</v>
      </c>
      <c r="E145" s="5">
        <f>(E146+E147+E148+E149+E150)/5</f>
        <v>0</v>
      </c>
      <c r="F145" s="5">
        <f t="shared" ref="F145:R145" si="25">(F146+F147+F148+F149+F150)/5</f>
        <v>1.2</v>
      </c>
      <c r="G145" s="5">
        <f t="shared" si="25"/>
        <v>2</v>
      </c>
      <c r="H145" s="5">
        <f t="shared" si="25"/>
        <v>3</v>
      </c>
      <c r="I145" s="5">
        <f t="shared" si="25"/>
        <v>5</v>
      </c>
      <c r="J145" s="5">
        <f t="shared" si="25"/>
        <v>2</v>
      </c>
      <c r="K145" s="5">
        <f t="shared" si="25"/>
        <v>4.2</v>
      </c>
      <c r="L145" s="5">
        <f t="shared" si="25"/>
        <v>4.5999999999999996</v>
      </c>
      <c r="M145" s="5">
        <f t="shared" si="25"/>
        <v>0.4</v>
      </c>
      <c r="N145" s="5">
        <f t="shared" si="25"/>
        <v>4.5999999999999996</v>
      </c>
      <c r="O145" s="5">
        <f t="shared" si="25"/>
        <v>2</v>
      </c>
      <c r="P145" s="5">
        <f t="shared" si="25"/>
        <v>0</v>
      </c>
      <c r="Q145" s="5">
        <f t="shared" si="25"/>
        <v>2.6</v>
      </c>
      <c r="R145" s="5">
        <f t="shared" si="25"/>
        <v>0</v>
      </c>
      <c r="S145" s="8"/>
    </row>
    <row r="146" spans="1:19" ht="15.75" hidden="1" x14ac:dyDescent="0.25">
      <c r="A146" s="5"/>
      <c r="B146" s="6" t="s">
        <v>30</v>
      </c>
      <c r="C146" s="9"/>
      <c r="D146" s="5">
        <f t="shared" si="12"/>
        <v>35</v>
      </c>
      <c r="E146" s="5">
        <v>0</v>
      </c>
      <c r="F146" s="5">
        <v>1</v>
      </c>
      <c r="G146" s="5">
        <v>2</v>
      </c>
      <c r="H146" s="5">
        <v>3</v>
      </c>
      <c r="I146" s="5">
        <v>5</v>
      </c>
      <c r="J146" s="5">
        <v>2</v>
      </c>
      <c r="K146" s="5">
        <v>3</v>
      </c>
      <c r="L146" s="5">
        <v>5</v>
      </c>
      <c r="M146" s="5">
        <v>2</v>
      </c>
      <c r="N146" s="5">
        <v>5</v>
      </c>
      <c r="O146" s="5">
        <v>2</v>
      </c>
      <c r="P146" s="8"/>
      <c r="Q146" s="5">
        <v>5</v>
      </c>
      <c r="R146" s="5">
        <v>0</v>
      </c>
      <c r="S146" s="8"/>
    </row>
    <row r="147" spans="1:19" ht="15.75" hidden="1" x14ac:dyDescent="0.25">
      <c r="A147" s="5"/>
      <c r="B147" s="6" t="s">
        <v>31</v>
      </c>
      <c r="C147" s="9"/>
      <c r="D147" s="5">
        <f t="shared" si="12"/>
        <v>33</v>
      </c>
      <c r="E147" s="5">
        <v>0</v>
      </c>
      <c r="F147" s="5">
        <v>2</v>
      </c>
      <c r="G147" s="5">
        <v>2</v>
      </c>
      <c r="H147" s="5">
        <v>3</v>
      </c>
      <c r="I147" s="5">
        <v>5</v>
      </c>
      <c r="J147" s="5">
        <v>2</v>
      </c>
      <c r="K147" s="5">
        <v>5</v>
      </c>
      <c r="L147" s="5">
        <v>5</v>
      </c>
      <c r="M147" s="5">
        <v>0</v>
      </c>
      <c r="N147" s="5">
        <v>5</v>
      </c>
      <c r="O147" s="5">
        <v>2</v>
      </c>
      <c r="P147" s="8"/>
      <c r="Q147" s="5">
        <v>2</v>
      </c>
      <c r="R147" s="5">
        <v>0</v>
      </c>
      <c r="S147" s="8"/>
    </row>
    <row r="148" spans="1:19" ht="15.75" hidden="1" x14ac:dyDescent="0.25">
      <c r="A148" s="5"/>
      <c r="B148" s="6" t="s">
        <v>32</v>
      </c>
      <c r="C148" s="9"/>
      <c r="D148" s="5">
        <f t="shared" si="12"/>
        <v>32</v>
      </c>
      <c r="E148" s="5">
        <v>0</v>
      </c>
      <c r="F148" s="5">
        <v>1</v>
      </c>
      <c r="G148" s="5">
        <v>2</v>
      </c>
      <c r="H148" s="5">
        <v>3</v>
      </c>
      <c r="I148" s="5">
        <v>5</v>
      </c>
      <c r="J148" s="5">
        <v>2</v>
      </c>
      <c r="K148" s="5">
        <v>5</v>
      </c>
      <c r="L148" s="5">
        <v>5</v>
      </c>
      <c r="M148" s="5">
        <v>0</v>
      </c>
      <c r="N148" s="5">
        <v>5</v>
      </c>
      <c r="O148" s="5">
        <v>2</v>
      </c>
      <c r="P148" s="8"/>
      <c r="Q148" s="5">
        <v>2</v>
      </c>
      <c r="R148" s="5">
        <v>0</v>
      </c>
      <c r="S148" s="8"/>
    </row>
    <row r="149" spans="1:19" ht="15.75" hidden="1" x14ac:dyDescent="0.25">
      <c r="A149" s="5"/>
      <c r="B149" s="6" t="s">
        <v>33</v>
      </c>
      <c r="C149" s="9"/>
      <c r="D149" s="5">
        <f t="shared" si="12"/>
        <v>26</v>
      </c>
      <c r="E149" s="5">
        <v>0</v>
      </c>
      <c r="F149" s="5">
        <v>1</v>
      </c>
      <c r="G149" s="5">
        <v>2</v>
      </c>
      <c r="H149" s="5">
        <v>3</v>
      </c>
      <c r="I149" s="5">
        <v>5</v>
      </c>
      <c r="J149" s="5">
        <v>2</v>
      </c>
      <c r="K149" s="5">
        <v>3</v>
      </c>
      <c r="L149" s="5">
        <v>3</v>
      </c>
      <c r="M149" s="5">
        <v>0</v>
      </c>
      <c r="N149" s="5">
        <v>3</v>
      </c>
      <c r="O149" s="5">
        <v>2</v>
      </c>
      <c r="P149" s="8"/>
      <c r="Q149" s="5">
        <v>2</v>
      </c>
      <c r="R149" s="5">
        <v>0</v>
      </c>
      <c r="S149" s="8"/>
    </row>
    <row r="150" spans="1:19" ht="15.75" hidden="1" x14ac:dyDescent="0.25">
      <c r="A150" s="5"/>
      <c r="B150" s="6" t="s">
        <v>39</v>
      </c>
      <c r="C150" s="9"/>
      <c r="D150" s="5">
        <f t="shared" si="12"/>
        <v>32</v>
      </c>
      <c r="E150" s="5">
        <v>0</v>
      </c>
      <c r="F150" s="5">
        <v>1</v>
      </c>
      <c r="G150" s="5">
        <v>2</v>
      </c>
      <c r="H150" s="5">
        <v>3</v>
      </c>
      <c r="I150" s="5">
        <v>5</v>
      </c>
      <c r="J150" s="5">
        <v>2</v>
      </c>
      <c r="K150" s="5">
        <v>5</v>
      </c>
      <c r="L150" s="5">
        <v>5</v>
      </c>
      <c r="M150" s="5">
        <v>0</v>
      </c>
      <c r="N150" s="5">
        <v>5</v>
      </c>
      <c r="O150" s="5">
        <v>2</v>
      </c>
      <c r="P150" s="8"/>
      <c r="Q150" s="5">
        <v>2</v>
      </c>
      <c r="R150" s="5">
        <v>0</v>
      </c>
      <c r="S150" s="8"/>
    </row>
    <row r="151" spans="1:19" ht="63" x14ac:dyDescent="0.25">
      <c r="A151" s="5">
        <v>25</v>
      </c>
      <c r="B151" s="6" t="s">
        <v>81</v>
      </c>
      <c r="C151" s="9" t="s">
        <v>80</v>
      </c>
      <c r="D151" s="5">
        <f t="shared" si="12"/>
        <v>37</v>
      </c>
      <c r="E151" s="5">
        <f>(E152+E153+E154+E155+E156)/5</f>
        <v>0</v>
      </c>
      <c r="F151" s="5">
        <f t="shared" ref="F151:R151" si="26">(F152+F153+F154+F155+F156)/5</f>
        <v>2.6</v>
      </c>
      <c r="G151" s="5">
        <f t="shared" si="26"/>
        <v>2</v>
      </c>
      <c r="H151" s="5">
        <f t="shared" si="26"/>
        <v>3</v>
      </c>
      <c r="I151" s="5">
        <f t="shared" si="26"/>
        <v>5</v>
      </c>
      <c r="J151" s="5">
        <f t="shared" si="26"/>
        <v>2</v>
      </c>
      <c r="K151" s="5">
        <f t="shared" si="26"/>
        <v>5</v>
      </c>
      <c r="L151" s="5">
        <f t="shared" si="26"/>
        <v>3.4</v>
      </c>
      <c r="M151" s="5">
        <f t="shared" si="26"/>
        <v>1.6</v>
      </c>
      <c r="N151" s="5">
        <f t="shared" si="26"/>
        <v>5</v>
      </c>
      <c r="O151" s="5">
        <f t="shared" si="26"/>
        <v>4</v>
      </c>
      <c r="P151" s="5">
        <f t="shared" si="26"/>
        <v>0</v>
      </c>
      <c r="Q151" s="5">
        <f t="shared" si="26"/>
        <v>2.4</v>
      </c>
      <c r="R151" s="5">
        <f t="shared" si="26"/>
        <v>1</v>
      </c>
      <c r="S151" s="8"/>
    </row>
    <row r="152" spans="1:19" ht="15.75" hidden="1" x14ac:dyDescent="0.25">
      <c r="A152" s="5"/>
      <c r="B152" s="6" t="s">
        <v>30</v>
      </c>
      <c r="C152" s="9"/>
      <c r="D152" s="5">
        <f t="shared" si="12"/>
        <v>37</v>
      </c>
      <c r="E152" s="5">
        <v>0</v>
      </c>
      <c r="F152" s="5">
        <v>3</v>
      </c>
      <c r="G152" s="5">
        <v>2</v>
      </c>
      <c r="H152" s="5">
        <v>3</v>
      </c>
      <c r="I152" s="5">
        <v>5</v>
      </c>
      <c r="J152" s="5">
        <v>2</v>
      </c>
      <c r="K152" s="5">
        <v>5</v>
      </c>
      <c r="L152" s="5">
        <v>5</v>
      </c>
      <c r="M152" s="5">
        <v>0</v>
      </c>
      <c r="N152" s="5">
        <v>5</v>
      </c>
      <c r="O152" s="5">
        <v>4</v>
      </c>
      <c r="P152" s="8"/>
      <c r="Q152" s="5">
        <v>3</v>
      </c>
      <c r="R152" s="5">
        <v>0</v>
      </c>
      <c r="S152" s="8"/>
    </row>
    <row r="153" spans="1:19" ht="15.75" hidden="1" x14ac:dyDescent="0.25">
      <c r="A153" s="5"/>
      <c r="B153" s="6" t="s">
        <v>31</v>
      </c>
      <c r="C153" s="9"/>
      <c r="D153" s="5">
        <f t="shared" si="12"/>
        <v>46</v>
      </c>
      <c r="E153" s="5">
        <v>0</v>
      </c>
      <c r="F153" s="5">
        <v>3</v>
      </c>
      <c r="G153" s="5">
        <v>2</v>
      </c>
      <c r="H153" s="5">
        <v>3</v>
      </c>
      <c r="I153" s="5">
        <v>5</v>
      </c>
      <c r="J153" s="5">
        <v>2</v>
      </c>
      <c r="K153" s="5">
        <v>5</v>
      </c>
      <c r="L153" s="5">
        <v>5</v>
      </c>
      <c r="M153" s="5">
        <v>4</v>
      </c>
      <c r="N153" s="5">
        <v>5</v>
      </c>
      <c r="O153" s="5">
        <v>4</v>
      </c>
      <c r="P153" s="8"/>
      <c r="Q153" s="5">
        <v>3</v>
      </c>
      <c r="R153" s="5">
        <v>5</v>
      </c>
      <c r="S153" s="8"/>
    </row>
    <row r="154" spans="1:19" ht="15.75" hidden="1" x14ac:dyDescent="0.25">
      <c r="A154" s="5"/>
      <c r="B154" s="6" t="s">
        <v>32</v>
      </c>
      <c r="C154" s="9"/>
      <c r="D154" s="5">
        <f t="shared" si="12"/>
        <v>31</v>
      </c>
      <c r="E154" s="5">
        <v>0</v>
      </c>
      <c r="F154" s="5">
        <v>2</v>
      </c>
      <c r="G154" s="5">
        <v>2</v>
      </c>
      <c r="H154" s="5">
        <v>3</v>
      </c>
      <c r="I154" s="5">
        <v>5</v>
      </c>
      <c r="J154" s="5">
        <v>2</v>
      </c>
      <c r="K154" s="5">
        <v>5</v>
      </c>
      <c r="L154" s="5">
        <v>3</v>
      </c>
      <c r="M154" s="5">
        <v>0</v>
      </c>
      <c r="N154" s="5">
        <v>5</v>
      </c>
      <c r="O154" s="5">
        <v>4</v>
      </c>
      <c r="P154" s="8"/>
      <c r="Q154" s="5">
        <v>0</v>
      </c>
      <c r="R154" s="5">
        <v>0</v>
      </c>
      <c r="S154" s="8"/>
    </row>
    <row r="155" spans="1:19" ht="15.75" hidden="1" x14ac:dyDescent="0.25">
      <c r="A155" s="5"/>
      <c r="B155" s="6" t="s">
        <v>33</v>
      </c>
      <c r="C155" s="9"/>
      <c r="D155" s="5">
        <f t="shared" si="12"/>
        <v>37</v>
      </c>
      <c r="E155" s="5">
        <v>0</v>
      </c>
      <c r="F155" s="5">
        <v>3</v>
      </c>
      <c r="G155" s="5">
        <v>2</v>
      </c>
      <c r="H155" s="5">
        <v>3</v>
      </c>
      <c r="I155" s="5">
        <v>5</v>
      </c>
      <c r="J155" s="5">
        <v>2</v>
      </c>
      <c r="K155" s="5">
        <v>5</v>
      </c>
      <c r="L155" s="5">
        <v>1</v>
      </c>
      <c r="M155" s="5">
        <v>4</v>
      </c>
      <c r="N155" s="5">
        <v>5</v>
      </c>
      <c r="O155" s="5">
        <v>4</v>
      </c>
      <c r="P155" s="8"/>
      <c r="Q155" s="5">
        <v>3</v>
      </c>
      <c r="R155" s="5">
        <v>0</v>
      </c>
      <c r="S155" s="8"/>
    </row>
    <row r="156" spans="1:19" ht="15.75" hidden="1" x14ac:dyDescent="0.25">
      <c r="A156" s="5"/>
      <c r="B156" s="6" t="s">
        <v>39</v>
      </c>
      <c r="C156" s="9"/>
      <c r="D156" s="5">
        <f t="shared" si="12"/>
        <v>34</v>
      </c>
      <c r="E156" s="5">
        <v>0</v>
      </c>
      <c r="F156" s="5">
        <v>2</v>
      </c>
      <c r="G156" s="5">
        <v>2</v>
      </c>
      <c r="H156" s="5">
        <v>3</v>
      </c>
      <c r="I156" s="5">
        <v>5</v>
      </c>
      <c r="J156" s="5">
        <v>2</v>
      </c>
      <c r="K156" s="5">
        <v>5</v>
      </c>
      <c r="L156" s="5">
        <v>3</v>
      </c>
      <c r="M156" s="5">
        <v>0</v>
      </c>
      <c r="N156" s="5">
        <v>5</v>
      </c>
      <c r="O156" s="5">
        <v>4</v>
      </c>
      <c r="P156" s="8"/>
      <c r="Q156" s="5">
        <v>3</v>
      </c>
      <c r="R156" s="5">
        <v>0</v>
      </c>
      <c r="S156" s="8"/>
    </row>
    <row r="157" spans="1:19" ht="63" x14ac:dyDescent="0.25">
      <c r="A157" s="5">
        <v>26</v>
      </c>
      <c r="B157" s="6" t="s">
        <v>83</v>
      </c>
      <c r="C157" s="9" t="s">
        <v>82</v>
      </c>
      <c r="D157" s="5">
        <f t="shared" si="12"/>
        <v>35.4</v>
      </c>
      <c r="E157" s="5">
        <f>(E158+E159+E160+E161+E162)/5</f>
        <v>0</v>
      </c>
      <c r="F157" s="5">
        <f t="shared" ref="F157:R157" si="27">(F158+F159+F160+F161+F162)/5</f>
        <v>1.4</v>
      </c>
      <c r="G157" s="5">
        <f t="shared" si="27"/>
        <v>2</v>
      </c>
      <c r="H157" s="5">
        <f t="shared" si="27"/>
        <v>3</v>
      </c>
      <c r="I157" s="5">
        <f t="shared" si="27"/>
        <v>5</v>
      </c>
      <c r="J157" s="5">
        <f t="shared" si="27"/>
        <v>2</v>
      </c>
      <c r="K157" s="5">
        <f t="shared" si="27"/>
        <v>5</v>
      </c>
      <c r="L157" s="5">
        <f t="shared" si="27"/>
        <v>2.4</v>
      </c>
      <c r="M157" s="5">
        <f t="shared" si="27"/>
        <v>2.4</v>
      </c>
      <c r="N157" s="5">
        <f t="shared" si="27"/>
        <v>5</v>
      </c>
      <c r="O157" s="5">
        <f t="shared" si="27"/>
        <v>4</v>
      </c>
      <c r="P157" s="5">
        <f t="shared" si="27"/>
        <v>0</v>
      </c>
      <c r="Q157" s="5">
        <f t="shared" si="27"/>
        <v>3.2</v>
      </c>
      <c r="R157" s="5">
        <f t="shared" si="27"/>
        <v>0</v>
      </c>
      <c r="S157" s="8"/>
    </row>
    <row r="158" spans="1:19" ht="15.75" hidden="1" x14ac:dyDescent="0.25">
      <c r="A158" s="5"/>
      <c r="B158" s="6" t="s">
        <v>30</v>
      </c>
      <c r="C158" s="9"/>
      <c r="D158" s="5">
        <f t="shared" si="12"/>
        <v>36</v>
      </c>
      <c r="E158" s="5">
        <v>0</v>
      </c>
      <c r="F158" s="5">
        <v>1</v>
      </c>
      <c r="G158" s="5">
        <v>2</v>
      </c>
      <c r="H158" s="5">
        <v>3</v>
      </c>
      <c r="I158" s="5">
        <v>5</v>
      </c>
      <c r="J158" s="5">
        <v>2</v>
      </c>
      <c r="K158" s="5">
        <v>5</v>
      </c>
      <c r="L158" s="5">
        <v>3</v>
      </c>
      <c r="M158" s="5">
        <v>2</v>
      </c>
      <c r="N158" s="5">
        <v>5</v>
      </c>
      <c r="O158" s="5">
        <v>4</v>
      </c>
      <c r="P158" s="8"/>
      <c r="Q158" s="5">
        <v>4</v>
      </c>
      <c r="R158" s="5">
        <v>0</v>
      </c>
      <c r="S158" s="8"/>
    </row>
    <row r="159" spans="1:19" ht="15.75" hidden="1" x14ac:dyDescent="0.25">
      <c r="A159" s="5"/>
      <c r="B159" s="6" t="s">
        <v>31</v>
      </c>
      <c r="C159" s="9"/>
      <c r="D159" s="5">
        <f t="shared" si="12"/>
        <v>38</v>
      </c>
      <c r="E159" s="5">
        <v>0</v>
      </c>
      <c r="F159" s="5">
        <v>1</v>
      </c>
      <c r="G159" s="5">
        <v>2</v>
      </c>
      <c r="H159" s="5">
        <v>3</v>
      </c>
      <c r="I159" s="5">
        <v>5</v>
      </c>
      <c r="J159" s="5">
        <v>2</v>
      </c>
      <c r="K159" s="5">
        <v>5</v>
      </c>
      <c r="L159" s="5">
        <v>3</v>
      </c>
      <c r="M159" s="5">
        <v>4</v>
      </c>
      <c r="N159" s="5">
        <v>5</v>
      </c>
      <c r="O159" s="5">
        <v>4</v>
      </c>
      <c r="P159" s="8"/>
      <c r="Q159" s="5">
        <v>4</v>
      </c>
      <c r="R159" s="5">
        <v>0</v>
      </c>
      <c r="S159" s="8"/>
    </row>
    <row r="160" spans="1:19" ht="15.75" hidden="1" x14ac:dyDescent="0.25">
      <c r="A160" s="5"/>
      <c r="B160" s="6" t="s">
        <v>32</v>
      </c>
      <c r="C160" s="9"/>
      <c r="D160" s="5">
        <f t="shared" si="12"/>
        <v>33</v>
      </c>
      <c r="E160" s="5">
        <v>0</v>
      </c>
      <c r="F160" s="5">
        <v>2</v>
      </c>
      <c r="G160" s="5">
        <v>2</v>
      </c>
      <c r="H160" s="5">
        <v>3</v>
      </c>
      <c r="I160" s="5">
        <v>5</v>
      </c>
      <c r="J160" s="5">
        <v>2</v>
      </c>
      <c r="K160" s="5">
        <v>5</v>
      </c>
      <c r="L160" s="5">
        <v>3</v>
      </c>
      <c r="M160" s="5">
        <v>2</v>
      </c>
      <c r="N160" s="5">
        <v>5</v>
      </c>
      <c r="O160" s="5">
        <v>4</v>
      </c>
      <c r="P160" s="8"/>
      <c r="Q160" s="5">
        <v>0</v>
      </c>
      <c r="R160" s="5">
        <v>0</v>
      </c>
      <c r="S160" s="8"/>
    </row>
    <row r="161" spans="1:19" ht="15.75" hidden="1" x14ac:dyDescent="0.25">
      <c r="A161" s="5"/>
      <c r="B161" s="6" t="s">
        <v>33</v>
      </c>
      <c r="C161" s="9"/>
      <c r="D161" s="5">
        <f t="shared" si="12"/>
        <v>33</v>
      </c>
      <c r="E161" s="5">
        <v>0</v>
      </c>
      <c r="F161" s="5">
        <v>1</v>
      </c>
      <c r="G161" s="5">
        <v>2</v>
      </c>
      <c r="H161" s="5">
        <v>3</v>
      </c>
      <c r="I161" s="5">
        <v>5</v>
      </c>
      <c r="J161" s="5">
        <v>2</v>
      </c>
      <c r="K161" s="5">
        <v>5</v>
      </c>
      <c r="L161" s="5">
        <v>0</v>
      </c>
      <c r="M161" s="5">
        <v>2</v>
      </c>
      <c r="N161" s="5">
        <v>5</v>
      </c>
      <c r="O161" s="5">
        <v>4</v>
      </c>
      <c r="P161" s="8"/>
      <c r="Q161" s="5">
        <v>4</v>
      </c>
      <c r="R161" s="5">
        <v>0</v>
      </c>
      <c r="S161" s="8"/>
    </row>
    <row r="162" spans="1:19" ht="15.75" hidden="1" x14ac:dyDescent="0.25">
      <c r="A162" s="5"/>
      <c r="B162" s="6" t="s">
        <v>39</v>
      </c>
      <c r="C162" s="9"/>
      <c r="D162" s="5">
        <f t="shared" si="12"/>
        <v>37</v>
      </c>
      <c r="E162" s="5">
        <v>0</v>
      </c>
      <c r="F162" s="5">
        <v>2</v>
      </c>
      <c r="G162" s="5">
        <v>2</v>
      </c>
      <c r="H162" s="5">
        <v>3</v>
      </c>
      <c r="I162" s="5">
        <v>5</v>
      </c>
      <c r="J162" s="5">
        <v>2</v>
      </c>
      <c r="K162" s="5">
        <v>5</v>
      </c>
      <c r="L162" s="5">
        <v>3</v>
      </c>
      <c r="M162" s="5">
        <v>2</v>
      </c>
      <c r="N162" s="5">
        <v>5</v>
      </c>
      <c r="O162" s="5">
        <v>4</v>
      </c>
      <c r="P162" s="8"/>
      <c r="Q162" s="5">
        <v>4</v>
      </c>
      <c r="R162" s="5">
        <v>0</v>
      </c>
      <c r="S162" s="8"/>
    </row>
    <row r="163" spans="1:19" ht="31.5" x14ac:dyDescent="0.25">
      <c r="A163" s="5">
        <v>27</v>
      </c>
      <c r="B163" s="6" t="s">
        <v>85</v>
      </c>
      <c r="C163" s="9" t="s">
        <v>84</v>
      </c>
      <c r="D163" s="5">
        <f t="shared" si="12"/>
        <v>39.600000000000009</v>
      </c>
      <c r="E163" s="5">
        <f>(E164+E165+E166+E167+E168)/5</f>
        <v>0</v>
      </c>
      <c r="F163" s="5">
        <f t="shared" ref="F163:R163" si="28">(F164+F165+F166+F167+F168)/5</f>
        <v>1.8</v>
      </c>
      <c r="G163" s="5">
        <f t="shared" si="28"/>
        <v>2</v>
      </c>
      <c r="H163" s="5">
        <f t="shared" si="28"/>
        <v>3</v>
      </c>
      <c r="I163" s="5">
        <f t="shared" si="28"/>
        <v>5</v>
      </c>
      <c r="J163" s="5">
        <f t="shared" si="28"/>
        <v>2</v>
      </c>
      <c r="K163" s="5">
        <f t="shared" si="28"/>
        <v>1.8</v>
      </c>
      <c r="L163" s="5">
        <f t="shared" si="28"/>
        <v>4.5999999999999996</v>
      </c>
      <c r="M163" s="5">
        <f t="shared" si="28"/>
        <v>3.2</v>
      </c>
      <c r="N163" s="5">
        <f t="shared" si="28"/>
        <v>5</v>
      </c>
      <c r="O163" s="5">
        <f t="shared" si="28"/>
        <v>4</v>
      </c>
      <c r="P163" s="5">
        <f t="shared" si="28"/>
        <v>0</v>
      </c>
      <c r="Q163" s="5">
        <f t="shared" si="28"/>
        <v>3.2</v>
      </c>
      <c r="R163" s="5">
        <f t="shared" si="28"/>
        <v>4</v>
      </c>
      <c r="S163" s="8"/>
    </row>
    <row r="164" spans="1:19" ht="15.75" hidden="1" x14ac:dyDescent="0.25">
      <c r="A164" s="5"/>
      <c r="B164" s="6" t="s">
        <v>30</v>
      </c>
      <c r="C164" s="9"/>
      <c r="D164" s="5">
        <f t="shared" si="12"/>
        <v>37</v>
      </c>
      <c r="E164" s="5">
        <v>0</v>
      </c>
      <c r="F164" s="5">
        <v>1</v>
      </c>
      <c r="G164" s="5">
        <v>2</v>
      </c>
      <c r="H164" s="5">
        <v>3</v>
      </c>
      <c r="I164" s="5">
        <v>5</v>
      </c>
      <c r="J164" s="5">
        <v>2</v>
      </c>
      <c r="K164" s="5">
        <v>1</v>
      </c>
      <c r="L164" s="5">
        <v>5</v>
      </c>
      <c r="M164" s="5">
        <v>0</v>
      </c>
      <c r="N164" s="5">
        <v>5</v>
      </c>
      <c r="O164" s="5">
        <v>4</v>
      </c>
      <c r="P164" s="8"/>
      <c r="Q164" s="5">
        <v>4</v>
      </c>
      <c r="R164" s="5">
        <v>5</v>
      </c>
      <c r="S164" s="8"/>
    </row>
    <row r="165" spans="1:19" ht="15.75" hidden="1" x14ac:dyDescent="0.25">
      <c r="A165" s="5"/>
      <c r="B165" s="6" t="s">
        <v>31</v>
      </c>
      <c r="C165" s="9"/>
      <c r="D165" s="5">
        <f t="shared" si="12"/>
        <v>36</v>
      </c>
      <c r="E165" s="5">
        <v>0</v>
      </c>
      <c r="F165" s="5">
        <v>1</v>
      </c>
      <c r="G165" s="5">
        <v>2</v>
      </c>
      <c r="H165" s="5">
        <v>3</v>
      </c>
      <c r="I165" s="5">
        <v>5</v>
      </c>
      <c r="J165" s="5">
        <v>2</v>
      </c>
      <c r="K165" s="5">
        <v>1</v>
      </c>
      <c r="L165" s="5">
        <v>5</v>
      </c>
      <c r="M165" s="5">
        <v>4</v>
      </c>
      <c r="N165" s="5">
        <v>5</v>
      </c>
      <c r="O165" s="5">
        <v>4</v>
      </c>
      <c r="P165" s="8"/>
      <c r="Q165" s="5">
        <v>4</v>
      </c>
      <c r="R165" s="5">
        <v>0</v>
      </c>
      <c r="S165" s="8"/>
    </row>
    <row r="166" spans="1:19" ht="15.75" hidden="1" x14ac:dyDescent="0.25">
      <c r="A166" s="5"/>
      <c r="B166" s="6" t="s">
        <v>32</v>
      </c>
      <c r="C166" s="9"/>
      <c r="D166" s="5">
        <f t="shared" si="12"/>
        <v>41</v>
      </c>
      <c r="E166" s="5">
        <v>0</v>
      </c>
      <c r="F166" s="5">
        <v>3</v>
      </c>
      <c r="G166" s="5">
        <v>2</v>
      </c>
      <c r="H166" s="5">
        <v>3</v>
      </c>
      <c r="I166" s="5">
        <v>5</v>
      </c>
      <c r="J166" s="5">
        <v>2</v>
      </c>
      <c r="K166" s="5">
        <v>3</v>
      </c>
      <c r="L166" s="5">
        <v>5</v>
      </c>
      <c r="M166" s="5">
        <v>4</v>
      </c>
      <c r="N166" s="5">
        <v>5</v>
      </c>
      <c r="O166" s="5">
        <v>4</v>
      </c>
      <c r="P166" s="8"/>
      <c r="Q166" s="5">
        <v>0</v>
      </c>
      <c r="R166" s="5">
        <v>5</v>
      </c>
      <c r="S166" s="8"/>
    </row>
    <row r="167" spans="1:19" ht="15.75" hidden="1" x14ac:dyDescent="0.25">
      <c r="A167" s="5"/>
      <c r="B167" s="6" t="s">
        <v>33</v>
      </c>
      <c r="C167" s="9"/>
      <c r="D167" s="5">
        <f t="shared" si="12"/>
        <v>39</v>
      </c>
      <c r="E167" s="5">
        <v>0</v>
      </c>
      <c r="F167" s="5">
        <v>1</v>
      </c>
      <c r="G167" s="5">
        <v>2</v>
      </c>
      <c r="H167" s="5">
        <v>3</v>
      </c>
      <c r="I167" s="5">
        <v>5</v>
      </c>
      <c r="J167" s="5">
        <v>2</v>
      </c>
      <c r="K167" s="5">
        <v>1</v>
      </c>
      <c r="L167" s="5">
        <v>3</v>
      </c>
      <c r="M167" s="5">
        <v>4</v>
      </c>
      <c r="N167" s="5">
        <v>5</v>
      </c>
      <c r="O167" s="14">
        <v>4</v>
      </c>
      <c r="P167" s="8"/>
      <c r="Q167" s="5">
        <v>4</v>
      </c>
      <c r="R167" s="5">
        <v>5</v>
      </c>
      <c r="S167" s="8"/>
    </row>
    <row r="168" spans="1:19" ht="15.75" hidden="1" x14ac:dyDescent="0.25">
      <c r="A168" s="5"/>
      <c r="B168" s="6" t="s">
        <v>39</v>
      </c>
      <c r="C168" s="9"/>
      <c r="D168" s="5">
        <f t="shared" si="12"/>
        <v>45</v>
      </c>
      <c r="E168" s="5">
        <v>0</v>
      </c>
      <c r="F168" s="5">
        <v>3</v>
      </c>
      <c r="G168" s="5">
        <v>2</v>
      </c>
      <c r="H168" s="5">
        <v>3</v>
      </c>
      <c r="I168" s="5">
        <v>5</v>
      </c>
      <c r="J168" s="5">
        <v>2</v>
      </c>
      <c r="K168" s="5">
        <v>3</v>
      </c>
      <c r="L168" s="5">
        <v>5</v>
      </c>
      <c r="M168" s="5">
        <v>4</v>
      </c>
      <c r="N168" s="5">
        <v>5</v>
      </c>
      <c r="O168" s="5">
        <v>4</v>
      </c>
      <c r="P168" s="8"/>
      <c r="Q168" s="5">
        <v>4</v>
      </c>
      <c r="R168" s="5">
        <v>5</v>
      </c>
      <c r="S168" s="8"/>
    </row>
    <row r="169" spans="1:19" ht="47.25" x14ac:dyDescent="0.25">
      <c r="A169" s="5">
        <v>28</v>
      </c>
      <c r="B169" s="6" t="s">
        <v>87</v>
      </c>
      <c r="C169" s="9" t="s">
        <v>86</v>
      </c>
      <c r="D169" s="5">
        <f t="shared" si="12"/>
        <v>36.799999999999997</v>
      </c>
      <c r="E169" s="5">
        <f>(E170+E171+E172+E173+E174)/5</f>
        <v>0</v>
      </c>
      <c r="F169" s="5">
        <f t="shared" ref="F169:R169" si="29">(F170+F171+F172+F173+F174)/5</f>
        <v>1</v>
      </c>
      <c r="G169" s="5">
        <f t="shared" si="29"/>
        <v>2</v>
      </c>
      <c r="H169" s="5">
        <f t="shared" si="29"/>
        <v>3</v>
      </c>
      <c r="I169" s="5">
        <f t="shared" si="29"/>
        <v>4</v>
      </c>
      <c r="J169" s="5">
        <f t="shared" si="29"/>
        <v>2</v>
      </c>
      <c r="K169" s="5">
        <f t="shared" si="29"/>
        <v>5</v>
      </c>
      <c r="L169" s="5">
        <f t="shared" si="29"/>
        <v>4</v>
      </c>
      <c r="M169" s="5">
        <f t="shared" si="29"/>
        <v>0</v>
      </c>
      <c r="N169" s="5">
        <f t="shared" si="29"/>
        <v>4</v>
      </c>
      <c r="O169" s="5">
        <f t="shared" si="29"/>
        <v>3.2</v>
      </c>
      <c r="P169" s="5">
        <f t="shared" si="29"/>
        <v>0</v>
      </c>
      <c r="Q169" s="5">
        <f t="shared" si="29"/>
        <v>3.6</v>
      </c>
      <c r="R169" s="5">
        <f t="shared" si="29"/>
        <v>5</v>
      </c>
      <c r="S169" s="8"/>
    </row>
    <row r="170" spans="1:19" ht="15.75" hidden="1" x14ac:dyDescent="0.25">
      <c r="A170" s="5"/>
      <c r="B170" s="6" t="s">
        <v>30</v>
      </c>
      <c r="C170" s="9"/>
      <c r="D170" s="5">
        <f t="shared" si="12"/>
        <v>39</v>
      </c>
      <c r="E170" s="5">
        <v>0</v>
      </c>
      <c r="F170" s="5">
        <v>1</v>
      </c>
      <c r="G170" s="5">
        <v>2</v>
      </c>
      <c r="H170" s="5">
        <v>3</v>
      </c>
      <c r="I170" s="5">
        <v>5</v>
      </c>
      <c r="J170" s="5">
        <v>2</v>
      </c>
      <c r="K170" s="5">
        <v>5</v>
      </c>
      <c r="L170" s="5">
        <v>5</v>
      </c>
      <c r="M170" s="5">
        <v>0</v>
      </c>
      <c r="N170" s="5">
        <v>5</v>
      </c>
      <c r="O170" s="5">
        <v>4</v>
      </c>
      <c r="P170" s="8"/>
      <c r="Q170" s="5">
        <v>2</v>
      </c>
      <c r="R170" s="5">
        <v>5</v>
      </c>
      <c r="S170" s="8"/>
    </row>
    <row r="171" spans="1:19" ht="15.75" hidden="1" x14ac:dyDescent="0.25">
      <c r="A171" s="5"/>
      <c r="B171" s="6" t="s">
        <v>31</v>
      </c>
      <c r="C171" s="9"/>
      <c r="D171" s="5">
        <f t="shared" si="12"/>
        <v>33</v>
      </c>
      <c r="E171" s="5">
        <v>0</v>
      </c>
      <c r="F171" s="5">
        <v>0</v>
      </c>
      <c r="G171" s="5">
        <v>2</v>
      </c>
      <c r="H171" s="5">
        <v>3</v>
      </c>
      <c r="I171" s="5">
        <v>0</v>
      </c>
      <c r="J171" s="5">
        <v>2</v>
      </c>
      <c r="K171" s="5">
        <v>5</v>
      </c>
      <c r="L171" s="5">
        <v>5</v>
      </c>
      <c r="M171" s="5">
        <v>0</v>
      </c>
      <c r="N171" s="5">
        <v>5</v>
      </c>
      <c r="O171" s="5">
        <v>4</v>
      </c>
      <c r="P171" s="8"/>
      <c r="Q171" s="5">
        <v>2</v>
      </c>
      <c r="R171" s="5">
        <v>5</v>
      </c>
      <c r="S171" s="8"/>
    </row>
    <row r="172" spans="1:19" ht="15.75" hidden="1" x14ac:dyDescent="0.25">
      <c r="A172" s="5"/>
      <c r="B172" s="6" t="s">
        <v>32</v>
      </c>
      <c r="C172" s="9"/>
      <c r="D172" s="5">
        <f t="shared" si="12"/>
        <v>40</v>
      </c>
      <c r="E172" s="5">
        <v>0</v>
      </c>
      <c r="F172" s="5">
        <v>1</v>
      </c>
      <c r="G172" s="5">
        <v>2</v>
      </c>
      <c r="H172" s="5">
        <v>3</v>
      </c>
      <c r="I172" s="5">
        <v>5</v>
      </c>
      <c r="J172" s="5">
        <v>2</v>
      </c>
      <c r="K172" s="5">
        <v>5</v>
      </c>
      <c r="L172" s="5">
        <v>5</v>
      </c>
      <c r="M172" s="5">
        <v>0</v>
      </c>
      <c r="N172" s="5">
        <v>5</v>
      </c>
      <c r="O172" s="5">
        <v>2</v>
      </c>
      <c r="P172" s="8"/>
      <c r="Q172" s="5">
        <v>5</v>
      </c>
      <c r="R172" s="5">
        <v>5</v>
      </c>
      <c r="S172" s="8"/>
    </row>
    <row r="173" spans="1:19" ht="15.75" hidden="1" x14ac:dyDescent="0.25">
      <c r="A173" s="5"/>
      <c r="B173" s="6" t="s">
        <v>33</v>
      </c>
      <c r="C173" s="9"/>
      <c r="D173" s="5">
        <f t="shared" si="12"/>
        <v>32</v>
      </c>
      <c r="E173" s="5">
        <v>0</v>
      </c>
      <c r="F173" s="5">
        <v>2</v>
      </c>
      <c r="G173" s="5">
        <v>2</v>
      </c>
      <c r="H173" s="5">
        <v>3</v>
      </c>
      <c r="I173" s="5">
        <v>5</v>
      </c>
      <c r="J173" s="5">
        <v>2</v>
      </c>
      <c r="K173" s="5">
        <v>5</v>
      </c>
      <c r="L173" s="5">
        <v>0</v>
      </c>
      <c r="M173" s="5">
        <v>0</v>
      </c>
      <c r="N173" s="5">
        <v>0</v>
      </c>
      <c r="O173" s="14">
        <v>4</v>
      </c>
      <c r="P173" s="8"/>
      <c r="Q173" s="5">
        <v>4</v>
      </c>
      <c r="R173" s="5">
        <v>5</v>
      </c>
      <c r="S173" s="8"/>
    </row>
    <row r="174" spans="1:19" ht="15.75" hidden="1" x14ac:dyDescent="0.25">
      <c r="A174" s="5"/>
      <c r="B174" s="6" t="s">
        <v>39</v>
      </c>
      <c r="C174" s="9"/>
      <c r="D174" s="5">
        <f t="shared" si="12"/>
        <v>40</v>
      </c>
      <c r="E174" s="5">
        <v>0</v>
      </c>
      <c r="F174" s="5">
        <v>1</v>
      </c>
      <c r="G174" s="5">
        <v>2</v>
      </c>
      <c r="H174" s="5">
        <v>3</v>
      </c>
      <c r="I174" s="5">
        <v>5</v>
      </c>
      <c r="J174" s="5">
        <v>2</v>
      </c>
      <c r="K174" s="5">
        <v>5</v>
      </c>
      <c r="L174" s="5">
        <v>5</v>
      </c>
      <c r="M174" s="5">
        <v>0</v>
      </c>
      <c r="N174" s="5">
        <v>5</v>
      </c>
      <c r="O174" s="5">
        <v>2</v>
      </c>
      <c r="P174" s="8"/>
      <c r="Q174" s="5">
        <v>5</v>
      </c>
      <c r="R174" s="5">
        <v>5</v>
      </c>
      <c r="S174" s="8"/>
    </row>
    <row r="175" spans="1:19" ht="78.75" x14ac:dyDescent="0.25">
      <c r="A175" s="5">
        <v>29</v>
      </c>
      <c r="B175" s="6" t="s">
        <v>89</v>
      </c>
      <c r="C175" s="9" t="s">
        <v>88</v>
      </c>
      <c r="D175" s="5">
        <f t="shared" si="12"/>
        <v>28</v>
      </c>
      <c r="E175" s="5">
        <f>(E176+E177+E178+E179+E180)/5</f>
        <v>0</v>
      </c>
      <c r="F175" s="5">
        <f t="shared" ref="F175:R175" si="30">(F176+F177+F178+F179+F180)/5</f>
        <v>0.8</v>
      </c>
      <c r="G175" s="5">
        <f t="shared" si="30"/>
        <v>2</v>
      </c>
      <c r="H175" s="5">
        <f t="shared" si="30"/>
        <v>3</v>
      </c>
      <c r="I175" s="5">
        <f t="shared" si="30"/>
        <v>5</v>
      </c>
      <c r="J175" s="5">
        <f t="shared" si="30"/>
        <v>2</v>
      </c>
      <c r="K175" s="5">
        <f t="shared" si="30"/>
        <v>3.8</v>
      </c>
      <c r="L175" s="5">
        <f t="shared" si="30"/>
        <v>0.8</v>
      </c>
      <c r="M175" s="5">
        <f t="shared" si="30"/>
        <v>0</v>
      </c>
      <c r="N175" s="5">
        <f t="shared" si="30"/>
        <v>2.4</v>
      </c>
      <c r="O175" s="5">
        <f t="shared" si="30"/>
        <v>4</v>
      </c>
      <c r="P175" s="5">
        <f t="shared" si="30"/>
        <v>0</v>
      </c>
      <c r="Q175" s="5">
        <f t="shared" si="30"/>
        <v>4.2</v>
      </c>
      <c r="R175" s="5">
        <f t="shared" si="30"/>
        <v>0</v>
      </c>
      <c r="S175" s="8"/>
    </row>
    <row r="176" spans="1:19" ht="15.75" hidden="1" x14ac:dyDescent="0.25">
      <c r="A176" s="5"/>
      <c r="B176" s="6" t="s">
        <v>30</v>
      </c>
      <c r="C176" s="9"/>
      <c r="D176" s="5">
        <f t="shared" si="12"/>
        <v>28</v>
      </c>
      <c r="E176" s="5">
        <v>0</v>
      </c>
      <c r="F176" s="5">
        <v>1</v>
      </c>
      <c r="G176" s="5">
        <v>2</v>
      </c>
      <c r="H176" s="5">
        <v>3</v>
      </c>
      <c r="I176" s="5">
        <v>5</v>
      </c>
      <c r="J176" s="5">
        <v>2</v>
      </c>
      <c r="K176" s="5">
        <v>3</v>
      </c>
      <c r="L176" s="5">
        <v>1</v>
      </c>
      <c r="M176" s="5">
        <v>0</v>
      </c>
      <c r="N176" s="5">
        <v>3</v>
      </c>
      <c r="O176" s="5">
        <v>4</v>
      </c>
      <c r="P176" s="8"/>
      <c r="Q176" s="5">
        <v>4</v>
      </c>
      <c r="R176" s="5">
        <v>0</v>
      </c>
      <c r="S176" s="8"/>
    </row>
    <row r="177" spans="1:19" ht="15.75" hidden="1" x14ac:dyDescent="0.25">
      <c r="A177" s="5"/>
      <c r="B177" s="6" t="s">
        <v>31</v>
      </c>
      <c r="C177" s="9"/>
      <c r="D177" s="5">
        <f t="shared" si="12"/>
        <v>27</v>
      </c>
      <c r="E177" s="5">
        <v>0</v>
      </c>
      <c r="F177" s="5">
        <v>0</v>
      </c>
      <c r="G177" s="5">
        <v>2</v>
      </c>
      <c r="H177" s="5">
        <v>3</v>
      </c>
      <c r="I177" s="5">
        <v>5</v>
      </c>
      <c r="J177" s="5">
        <v>2</v>
      </c>
      <c r="K177" s="5">
        <v>3</v>
      </c>
      <c r="L177" s="5">
        <v>1</v>
      </c>
      <c r="M177" s="5">
        <v>0</v>
      </c>
      <c r="N177" s="5">
        <v>3</v>
      </c>
      <c r="O177" s="5">
        <v>4</v>
      </c>
      <c r="P177" s="8"/>
      <c r="Q177" s="5">
        <v>4</v>
      </c>
      <c r="R177" s="5">
        <v>0</v>
      </c>
      <c r="S177" s="8"/>
    </row>
    <row r="178" spans="1:19" ht="15.75" hidden="1" x14ac:dyDescent="0.25">
      <c r="A178" s="5"/>
      <c r="B178" s="6" t="s">
        <v>32</v>
      </c>
      <c r="C178" s="9"/>
      <c r="D178" s="5">
        <f t="shared" si="12"/>
        <v>30</v>
      </c>
      <c r="E178" s="5">
        <v>0</v>
      </c>
      <c r="F178" s="5">
        <v>1</v>
      </c>
      <c r="G178" s="5">
        <v>2</v>
      </c>
      <c r="H178" s="5">
        <v>3</v>
      </c>
      <c r="I178" s="5">
        <v>5</v>
      </c>
      <c r="J178" s="5">
        <v>2</v>
      </c>
      <c r="K178" s="5">
        <v>5</v>
      </c>
      <c r="L178" s="5">
        <v>1</v>
      </c>
      <c r="M178" s="5">
        <v>0</v>
      </c>
      <c r="N178" s="5">
        <v>3</v>
      </c>
      <c r="O178" s="5">
        <v>4</v>
      </c>
      <c r="P178" s="8"/>
      <c r="Q178" s="5">
        <v>4</v>
      </c>
      <c r="R178" s="5">
        <v>0</v>
      </c>
      <c r="S178" s="8"/>
    </row>
    <row r="179" spans="1:19" ht="15.75" hidden="1" x14ac:dyDescent="0.25">
      <c r="A179" s="5"/>
      <c r="B179" s="6" t="s">
        <v>33</v>
      </c>
      <c r="C179" s="9"/>
      <c r="D179" s="5">
        <f t="shared" si="12"/>
        <v>25</v>
      </c>
      <c r="E179" s="5">
        <v>0</v>
      </c>
      <c r="F179" s="5">
        <v>1</v>
      </c>
      <c r="G179" s="5">
        <v>2</v>
      </c>
      <c r="H179" s="5">
        <v>3</v>
      </c>
      <c r="I179" s="5">
        <v>5</v>
      </c>
      <c r="J179" s="5">
        <v>2</v>
      </c>
      <c r="K179" s="5">
        <v>3</v>
      </c>
      <c r="L179" s="5">
        <v>0</v>
      </c>
      <c r="M179" s="5">
        <v>0</v>
      </c>
      <c r="N179" s="5">
        <v>0</v>
      </c>
      <c r="O179" s="5">
        <v>4</v>
      </c>
      <c r="P179" s="8"/>
      <c r="Q179" s="5">
        <v>5</v>
      </c>
      <c r="R179" s="5">
        <v>0</v>
      </c>
      <c r="S179" s="8"/>
    </row>
    <row r="180" spans="1:19" ht="15.75" hidden="1" x14ac:dyDescent="0.25">
      <c r="A180" s="5"/>
      <c r="B180" s="6" t="s">
        <v>39</v>
      </c>
      <c r="C180" s="9"/>
      <c r="D180" s="5">
        <f t="shared" si="12"/>
        <v>30</v>
      </c>
      <c r="E180" s="5">
        <v>0</v>
      </c>
      <c r="F180" s="5">
        <v>1</v>
      </c>
      <c r="G180" s="5">
        <v>2</v>
      </c>
      <c r="H180" s="5">
        <v>3</v>
      </c>
      <c r="I180" s="5">
        <v>5</v>
      </c>
      <c r="J180" s="5">
        <v>2</v>
      </c>
      <c r="K180" s="5">
        <v>5</v>
      </c>
      <c r="L180" s="5">
        <v>1</v>
      </c>
      <c r="M180" s="5">
        <v>0</v>
      </c>
      <c r="N180" s="5">
        <v>3</v>
      </c>
      <c r="O180" s="5">
        <v>4</v>
      </c>
      <c r="P180" s="8"/>
      <c r="Q180" s="5">
        <v>4</v>
      </c>
      <c r="R180" s="5">
        <v>0</v>
      </c>
      <c r="S180" s="8"/>
    </row>
    <row r="181" spans="1:19" ht="110.25" x14ac:dyDescent="0.25">
      <c r="A181" s="5">
        <v>30</v>
      </c>
      <c r="B181" s="6" t="s">
        <v>91</v>
      </c>
      <c r="C181" s="9" t="s">
        <v>90</v>
      </c>
      <c r="D181" s="5">
        <f t="shared" si="12"/>
        <v>37</v>
      </c>
      <c r="E181" s="5">
        <f>(E182+E183+E184+E185+E186)/5</f>
        <v>0</v>
      </c>
      <c r="F181" s="5">
        <f t="shared" ref="F181:R181" si="31">(F182+F183+F184+F185+F186)/5</f>
        <v>1</v>
      </c>
      <c r="G181" s="5">
        <f t="shared" si="31"/>
        <v>2</v>
      </c>
      <c r="H181" s="5">
        <f t="shared" si="31"/>
        <v>3</v>
      </c>
      <c r="I181" s="5">
        <f t="shared" si="31"/>
        <v>5</v>
      </c>
      <c r="J181" s="5">
        <f t="shared" si="31"/>
        <v>2</v>
      </c>
      <c r="K181" s="5">
        <f t="shared" si="31"/>
        <v>5</v>
      </c>
      <c r="L181" s="5">
        <f t="shared" si="31"/>
        <v>2.4</v>
      </c>
      <c r="M181" s="5">
        <f t="shared" si="31"/>
        <v>2.4</v>
      </c>
      <c r="N181" s="5">
        <f t="shared" si="31"/>
        <v>5</v>
      </c>
      <c r="O181" s="5">
        <f t="shared" si="31"/>
        <v>2</v>
      </c>
      <c r="P181" s="5">
        <f t="shared" si="31"/>
        <v>0</v>
      </c>
      <c r="Q181" s="5">
        <f t="shared" si="31"/>
        <v>3.2</v>
      </c>
      <c r="R181" s="5">
        <f t="shared" si="31"/>
        <v>4</v>
      </c>
      <c r="S181" s="8"/>
    </row>
    <row r="182" spans="1:19" ht="15.75" hidden="1" x14ac:dyDescent="0.25">
      <c r="A182" s="5"/>
      <c r="B182" s="6" t="s">
        <v>30</v>
      </c>
      <c r="C182" s="9"/>
      <c r="D182" s="5">
        <f t="shared" si="12"/>
        <v>42</v>
      </c>
      <c r="E182" s="5">
        <v>0</v>
      </c>
      <c r="F182" s="5">
        <v>1</v>
      </c>
      <c r="G182" s="5">
        <v>2</v>
      </c>
      <c r="H182" s="5">
        <v>3</v>
      </c>
      <c r="I182" s="5">
        <v>5</v>
      </c>
      <c r="J182" s="5">
        <v>2</v>
      </c>
      <c r="K182" s="5">
        <v>5</v>
      </c>
      <c r="L182" s="5">
        <v>3</v>
      </c>
      <c r="M182" s="5">
        <v>4</v>
      </c>
      <c r="N182" s="5">
        <v>5</v>
      </c>
      <c r="O182" s="5">
        <v>2</v>
      </c>
      <c r="P182" s="8"/>
      <c r="Q182" s="5">
        <v>5</v>
      </c>
      <c r="R182" s="5">
        <v>5</v>
      </c>
      <c r="S182" s="8"/>
    </row>
    <row r="183" spans="1:19" ht="15.75" hidden="1" x14ac:dyDescent="0.25">
      <c r="A183" s="5"/>
      <c r="B183" s="6" t="s">
        <v>31</v>
      </c>
      <c r="C183" s="9"/>
      <c r="D183" s="5">
        <f t="shared" si="12"/>
        <v>33</v>
      </c>
      <c r="E183" s="5">
        <v>0</v>
      </c>
      <c r="F183" s="5">
        <v>1</v>
      </c>
      <c r="G183" s="5">
        <v>2</v>
      </c>
      <c r="H183" s="5">
        <v>3</v>
      </c>
      <c r="I183" s="5">
        <v>5</v>
      </c>
      <c r="J183" s="5">
        <v>2</v>
      </c>
      <c r="K183" s="5">
        <v>5</v>
      </c>
      <c r="L183" s="5">
        <v>3</v>
      </c>
      <c r="M183" s="5">
        <v>2</v>
      </c>
      <c r="N183" s="5">
        <v>5</v>
      </c>
      <c r="O183" s="5">
        <v>2</v>
      </c>
      <c r="P183" s="8"/>
      <c r="Q183" s="14">
        <v>3</v>
      </c>
      <c r="R183" s="5">
        <v>0</v>
      </c>
      <c r="S183" s="8"/>
    </row>
    <row r="184" spans="1:19" ht="15.75" hidden="1" x14ac:dyDescent="0.25">
      <c r="A184" s="5"/>
      <c r="B184" s="6" t="s">
        <v>32</v>
      </c>
      <c r="C184" s="9"/>
      <c r="D184" s="5">
        <f t="shared" si="12"/>
        <v>37</v>
      </c>
      <c r="E184" s="5">
        <v>0</v>
      </c>
      <c r="F184" s="5">
        <v>1</v>
      </c>
      <c r="G184" s="5">
        <v>2</v>
      </c>
      <c r="H184" s="5">
        <v>3</v>
      </c>
      <c r="I184" s="5">
        <v>5</v>
      </c>
      <c r="J184" s="5">
        <v>2</v>
      </c>
      <c r="K184" s="5">
        <v>5</v>
      </c>
      <c r="L184" s="5">
        <v>3</v>
      </c>
      <c r="M184" s="5">
        <v>2</v>
      </c>
      <c r="N184" s="5">
        <v>5</v>
      </c>
      <c r="O184" s="5">
        <v>2</v>
      </c>
      <c r="P184" s="8"/>
      <c r="Q184" s="5">
        <v>2</v>
      </c>
      <c r="R184" s="5">
        <v>5</v>
      </c>
      <c r="S184" s="8"/>
    </row>
    <row r="185" spans="1:19" ht="15.75" hidden="1" x14ac:dyDescent="0.25">
      <c r="A185" s="5"/>
      <c r="B185" s="6" t="s">
        <v>33</v>
      </c>
      <c r="C185" s="9"/>
      <c r="D185" s="5">
        <f t="shared" si="12"/>
        <v>35</v>
      </c>
      <c r="E185" s="5">
        <v>0</v>
      </c>
      <c r="F185" s="5">
        <v>1</v>
      </c>
      <c r="G185" s="5">
        <v>2</v>
      </c>
      <c r="H185" s="5">
        <v>3</v>
      </c>
      <c r="I185" s="5">
        <v>5</v>
      </c>
      <c r="J185" s="5">
        <v>2</v>
      </c>
      <c r="K185" s="5">
        <v>5</v>
      </c>
      <c r="L185" s="5">
        <v>0</v>
      </c>
      <c r="M185" s="5">
        <v>2</v>
      </c>
      <c r="N185" s="5">
        <v>5</v>
      </c>
      <c r="O185" s="5">
        <v>2</v>
      </c>
      <c r="P185" s="8"/>
      <c r="Q185" s="5">
        <v>3</v>
      </c>
      <c r="R185" s="5">
        <v>5</v>
      </c>
      <c r="S185" s="8"/>
    </row>
    <row r="186" spans="1:19" ht="15.75" hidden="1" x14ac:dyDescent="0.25">
      <c r="A186" s="5"/>
      <c r="B186" s="6" t="s">
        <v>39</v>
      </c>
      <c r="C186" s="9"/>
      <c r="D186" s="5">
        <f t="shared" si="12"/>
        <v>38</v>
      </c>
      <c r="E186" s="5">
        <v>0</v>
      </c>
      <c r="F186" s="5">
        <v>1</v>
      </c>
      <c r="G186" s="5">
        <v>2</v>
      </c>
      <c r="H186" s="5">
        <v>3</v>
      </c>
      <c r="I186" s="5">
        <v>5</v>
      </c>
      <c r="J186" s="5">
        <v>2</v>
      </c>
      <c r="K186" s="5">
        <v>5</v>
      </c>
      <c r="L186" s="5">
        <v>3</v>
      </c>
      <c r="M186" s="5">
        <v>2</v>
      </c>
      <c r="N186" s="5">
        <v>5</v>
      </c>
      <c r="O186" s="5">
        <v>2</v>
      </c>
      <c r="P186" s="8"/>
      <c r="Q186" s="5">
        <v>3</v>
      </c>
      <c r="R186" s="5">
        <v>5</v>
      </c>
      <c r="S186" s="8"/>
    </row>
    <row r="187" spans="1:19" ht="31.5" x14ac:dyDescent="0.25">
      <c r="A187" s="5">
        <v>31</v>
      </c>
      <c r="B187" s="6" t="s">
        <v>93</v>
      </c>
      <c r="C187" s="9" t="s">
        <v>92</v>
      </c>
      <c r="D187" s="5">
        <f t="shared" si="12"/>
        <v>33.799999999999997</v>
      </c>
      <c r="E187" s="5">
        <f>(E188+E189+E190+E191+E192)/5</f>
        <v>0</v>
      </c>
      <c r="F187" s="5">
        <f t="shared" ref="F187:R187" si="32">(F188+F189+F190+F191+F192)/5</f>
        <v>1.2</v>
      </c>
      <c r="G187" s="5">
        <f t="shared" si="32"/>
        <v>2</v>
      </c>
      <c r="H187" s="5">
        <f t="shared" si="32"/>
        <v>3</v>
      </c>
      <c r="I187" s="5">
        <f t="shared" si="32"/>
        <v>5</v>
      </c>
      <c r="J187" s="5">
        <f t="shared" si="32"/>
        <v>2</v>
      </c>
      <c r="K187" s="5">
        <f t="shared" si="32"/>
        <v>1.8</v>
      </c>
      <c r="L187" s="5">
        <f t="shared" si="32"/>
        <v>2.6</v>
      </c>
      <c r="M187" s="5">
        <f t="shared" si="32"/>
        <v>2.4</v>
      </c>
      <c r="N187" s="5">
        <f t="shared" si="32"/>
        <v>1.8</v>
      </c>
      <c r="O187" s="5">
        <f t="shared" si="32"/>
        <v>2</v>
      </c>
      <c r="P187" s="5">
        <f t="shared" si="32"/>
        <v>0</v>
      </c>
      <c r="Q187" s="5">
        <f t="shared" si="32"/>
        <v>5</v>
      </c>
      <c r="R187" s="5">
        <f t="shared" si="32"/>
        <v>5</v>
      </c>
      <c r="S187" s="8"/>
    </row>
    <row r="188" spans="1:19" ht="15.75" hidden="1" x14ac:dyDescent="0.25">
      <c r="A188" s="5"/>
      <c r="B188" s="6" t="s">
        <v>30</v>
      </c>
      <c r="C188" s="9"/>
      <c r="D188" s="5">
        <f t="shared" si="12"/>
        <v>29</v>
      </c>
      <c r="E188" s="5">
        <v>0</v>
      </c>
      <c r="F188" s="5">
        <v>1</v>
      </c>
      <c r="G188" s="5">
        <v>2</v>
      </c>
      <c r="H188" s="5">
        <v>3</v>
      </c>
      <c r="I188" s="5">
        <v>5</v>
      </c>
      <c r="J188" s="5">
        <v>2</v>
      </c>
      <c r="K188" s="5">
        <v>1</v>
      </c>
      <c r="L188" s="5">
        <v>3</v>
      </c>
      <c r="M188" s="5">
        <v>0</v>
      </c>
      <c r="N188" s="5">
        <v>0</v>
      </c>
      <c r="O188" s="5">
        <v>2</v>
      </c>
      <c r="P188" s="8"/>
      <c r="Q188" s="5">
        <v>5</v>
      </c>
      <c r="R188" s="5">
        <v>5</v>
      </c>
      <c r="S188" s="8"/>
    </row>
    <row r="189" spans="1:19" ht="15.75" hidden="1" x14ac:dyDescent="0.25">
      <c r="A189" s="5"/>
      <c r="B189" s="6" t="s">
        <v>31</v>
      </c>
      <c r="C189" s="9"/>
      <c r="D189" s="5">
        <f t="shared" si="12"/>
        <v>31</v>
      </c>
      <c r="E189" s="5">
        <v>0</v>
      </c>
      <c r="F189" s="5">
        <v>0</v>
      </c>
      <c r="G189" s="5">
        <v>2</v>
      </c>
      <c r="H189" s="5">
        <v>3</v>
      </c>
      <c r="I189" s="5">
        <v>5</v>
      </c>
      <c r="J189" s="5">
        <v>2</v>
      </c>
      <c r="K189" s="5">
        <v>1</v>
      </c>
      <c r="L189" s="5">
        <v>3</v>
      </c>
      <c r="M189" s="5">
        <v>0</v>
      </c>
      <c r="N189" s="5">
        <v>3</v>
      </c>
      <c r="O189" s="5">
        <v>2</v>
      </c>
      <c r="P189" s="8"/>
      <c r="Q189" s="5">
        <v>5</v>
      </c>
      <c r="R189" s="5">
        <v>5</v>
      </c>
      <c r="S189" s="8"/>
    </row>
    <row r="190" spans="1:19" ht="15.75" hidden="1" x14ac:dyDescent="0.25">
      <c r="A190" s="5"/>
      <c r="B190" s="6" t="s">
        <v>32</v>
      </c>
      <c r="C190" s="9"/>
      <c r="D190" s="5">
        <f t="shared" si="12"/>
        <v>39</v>
      </c>
      <c r="E190" s="5">
        <v>0</v>
      </c>
      <c r="F190" s="5">
        <v>2</v>
      </c>
      <c r="G190" s="5">
        <v>2</v>
      </c>
      <c r="H190" s="5">
        <v>3</v>
      </c>
      <c r="I190" s="5">
        <v>5</v>
      </c>
      <c r="J190" s="5">
        <v>2</v>
      </c>
      <c r="K190" s="5">
        <v>3</v>
      </c>
      <c r="L190" s="5">
        <v>3</v>
      </c>
      <c r="M190" s="5">
        <v>4</v>
      </c>
      <c r="N190" s="5">
        <v>3</v>
      </c>
      <c r="O190" s="5">
        <v>2</v>
      </c>
      <c r="P190" s="8"/>
      <c r="Q190" s="5">
        <v>5</v>
      </c>
      <c r="R190" s="5">
        <v>5</v>
      </c>
      <c r="S190" s="8"/>
    </row>
    <row r="191" spans="1:19" ht="15.75" hidden="1" x14ac:dyDescent="0.25">
      <c r="A191" s="5"/>
      <c r="B191" s="6" t="s">
        <v>33</v>
      </c>
      <c r="C191" s="9"/>
      <c r="D191" s="5">
        <f t="shared" si="12"/>
        <v>31</v>
      </c>
      <c r="E191" s="5">
        <v>0</v>
      </c>
      <c r="F191" s="5">
        <v>1</v>
      </c>
      <c r="G191" s="5">
        <v>2</v>
      </c>
      <c r="H191" s="5">
        <v>3</v>
      </c>
      <c r="I191" s="5">
        <v>5</v>
      </c>
      <c r="J191" s="5">
        <v>2</v>
      </c>
      <c r="K191" s="5">
        <v>1</v>
      </c>
      <c r="L191" s="5">
        <v>1</v>
      </c>
      <c r="M191" s="5">
        <v>4</v>
      </c>
      <c r="N191" s="5">
        <v>0</v>
      </c>
      <c r="O191" s="5">
        <v>2</v>
      </c>
      <c r="P191" s="8"/>
      <c r="Q191" s="5">
        <v>5</v>
      </c>
      <c r="R191" s="5">
        <v>5</v>
      </c>
      <c r="S191" s="8"/>
    </row>
    <row r="192" spans="1:19" ht="15.75" hidden="1" x14ac:dyDescent="0.25">
      <c r="A192" s="5"/>
      <c r="B192" s="6" t="s">
        <v>39</v>
      </c>
      <c r="C192" s="9"/>
      <c r="D192" s="5">
        <f t="shared" si="12"/>
        <v>39</v>
      </c>
      <c r="E192" s="5">
        <v>0</v>
      </c>
      <c r="F192" s="5">
        <v>2</v>
      </c>
      <c r="G192" s="5">
        <v>2</v>
      </c>
      <c r="H192" s="5">
        <v>3</v>
      </c>
      <c r="I192" s="5">
        <v>5</v>
      </c>
      <c r="J192" s="5">
        <v>2</v>
      </c>
      <c r="K192" s="5">
        <v>3</v>
      </c>
      <c r="L192" s="5">
        <v>3</v>
      </c>
      <c r="M192" s="5">
        <v>4</v>
      </c>
      <c r="N192" s="5">
        <v>3</v>
      </c>
      <c r="O192" s="5">
        <v>2</v>
      </c>
      <c r="P192" s="8"/>
      <c r="Q192" s="5">
        <v>5</v>
      </c>
      <c r="R192" s="5">
        <v>5</v>
      </c>
      <c r="S192" s="8"/>
    </row>
    <row r="193" spans="1:19" ht="63" x14ac:dyDescent="0.25">
      <c r="A193" s="5">
        <v>32</v>
      </c>
      <c r="B193" s="6" t="s">
        <v>95</v>
      </c>
      <c r="C193" s="9" t="s">
        <v>94</v>
      </c>
      <c r="D193" s="5">
        <f t="shared" si="12"/>
        <v>32.4</v>
      </c>
      <c r="E193" s="5">
        <f>(E194+E195+E196+E197+E198)/5</f>
        <v>0</v>
      </c>
      <c r="F193" s="5">
        <f t="shared" ref="F193:R193" si="33">(F194+F195+F196+F197+F198)/5</f>
        <v>2</v>
      </c>
      <c r="G193" s="5">
        <f t="shared" si="33"/>
        <v>2</v>
      </c>
      <c r="H193" s="5">
        <f t="shared" si="33"/>
        <v>3</v>
      </c>
      <c r="I193" s="5">
        <f t="shared" si="33"/>
        <v>5</v>
      </c>
      <c r="J193" s="5">
        <f t="shared" si="33"/>
        <v>2</v>
      </c>
      <c r="K193" s="5">
        <f t="shared" si="33"/>
        <v>5</v>
      </c>
      <c r="L193" s="5">
        <f t="shared" si="33"/>
        <v>0.8</v>
      </c>
      <c r="M193" s="5">
        <f t="shared" si="33"/>
        <v>1.2</v>
      </c>
      <c r="N193" s="5">
        <f t="shared" si="33"/>
        <v>5</v>
      </c>
      <c r="O193" s="5">
        <f t="shared" si="33"/>
        <v>4</v>
      </c>
      <c r="P193" s="5">
        <f t="shared" si="33"/>
        <v>0</v>
      </c>
      <c r="Q193" s="5">
        <f t="shared" si="33"/>
        <v>2.4</v>
      </c>
      <c r="R193" s="5">
        <f t="shared" si="33"/>
        <v>0</v>
      </c>
      <c r="S193" s="8"/>
    </row>
    <row r="194" spans="1:19" ht="15.75" hidden="1" x14ac:dyDescent="0.25">
      <c r="A194" s="5"/>
      <c r="B194" s="6" t="s">
        <v>30</v>
      </c>
      <c r="C194" s="9"/>
      <c r="D194" s="5">
        <f t="shared" si="12"/>
        <v>34</v>
      </c>
      <c r="E194" s="5">
        <v>0</v>
      </c>
      <c r="F194" s="5">
        <v>2</v>
      </c>
      <c r="G194" s="5">
        <v>2</v>
      </c>
      <c r="H194" s="5">
        <v>3</v>
      </c>
      <c r="I194" s="5">
        <v>5</v>
      </c>
      <c r="J194" s="5">
        <v>2</v>
      </c>
      <c r="K194" s="5">
        <v>5</v>
      </c>
      <c r="L194" s="5">
        <v>1</v>
      </c>
      <c r="M194" s="5">
        <v>2</v>
      </c>
      <c r="N194" s="5">
        <v>5</v>
      </c>
      <c r="O194" s="5">
        <v>4</v>
      </c>
      <c r="P194" s="8"/>
      <c r="Q194" s="5">
        <v>3</v>
      </c>
      <c r="R194" s="5">
        <v>0</v>
      </c>
      <c r="S194" s="8"/>
    </row>
    <row r="195" spans="1:19" ht="15.75" hidden="1" x14ac:dyDescent="0.25">
      <c r="A195" s="5"/>
      <c r="B195" s="6" t="s">
        <v>31</v>
      </c>
      <c r="C195" s="9"/>
      <c r="D195" s="5">
        <f t="shared" si="12"/>
        <v>36</v>
      </c>
      <c r="E195" s="5">
        <v>0</v>
      </c>
      <c r="F195" s="5">
        <v>2</v>
      </c>
      <c r="G195" s="5">
        <v>2</v>
      </c>
      <c r="H195" s="5">
        <v>3</v>
      </c>
      <c r="I195" s="5">
        <v>5</v>
      </c>
      <c r="J195" s="5">
        <v>2</v>
      </c>
      <c r="K195" s="5">
        <v>5</v>
      </c>
      <c r="L195" s="5">
        <v>1</v>
      </c>
      <c r="M195" s="5">
        <v>4</v>
      </c>
      <c r="N195" s="5">
        <v>5</v>
      </c>
      <c r="O195" s="5">
        <v>4</v>
      </c>
      <c r="P195" s="8"/>
      <c r="Q195" s="5">
        <v>3</v>
      </c>
      <c r="R195" s="5">
        <v>0</v>
      </c>
      <c r="S195" s="8"/>
    </row>
    <row r="196" spans="1:19" ht="15.75" hidden="1" x14ac:dyDescent="0.25">
      <c r="A196" s="5"/>
      <c r="B196" s="6" t="s">
        <v>32</v>
      </c>
      <c r="C196" s="9"/>
      <c r="D196" s="5">
        <f t="shared" si="12"/>
        <v>29</v>
      </c>
      <c r="E196" s="5">
        <v>0</v>
      </c>
      <c r="F196" s="5">
        <v>2</v>
      </c>
      <c r="G196" s="5">
        <v>2</v>
      </c>
      <c r="H196" s="5">
        <v>3</v>
      </c>
      <c r="I196" s="5">
        <v>5</v>
      </c>
      <c r="J196" s="5">
        <v>2</v>
      </c>
      <c r="K196" s="5">
        <v>5</v>
      </c>
      <c r="L196" s="5">
        <v>1</v>
      </c>
      <c r="M196" s="5">
        <v>0</v>
      </c>
      <c r="N196" s="5">
        <v>5</v>
      </c>
      <c r="O196" s="5">
        <v>4</v>
      </c>
      <c r="P196" s="8"/>
      <c r="Q196" s="5">
        <v>0</v>
      </c>
      <c r="R196" s="5">
        <v>0</v>
      </c>
      <c r="S196" s="8"/>
    </row>
    <row r="197" spans="1:19" ht="15.75" hidden="1" x14ac:dyDescent="0.25">
      <c r="A197" s="5"/>
      <c r="B197" s="6" t="s">
        <v>33</v>
      </c>
      <c r="C197" s="9"/>
      <c r="D197" s="5">
        <f t="shared" si="12"/>
        <v>31</v>
      </c>
      <c r="E197" s="5">
        <v>0</v>
      </c>
      <c r="F197" s="5">
        <v>2</v>
      </c>
      <c r="G197" s="5">
        <v>2</v>
      </c>
      <c r="H197" s="5">
        <v>3</v>
      </c>
      <c r="I197" s="5">
        <v>5</v>
      </c>
      <c r="J197" s="5">
        <v>2</v>
      </c>
      <c r="K197" s="5">
        <v>5</v>
      </c>
      <c r="L197" s="5">
        <v>0</v>
      </c>
      <c r="M197" s="5">
        <v>0</v>
      </c>
      <c r="N197" s="5">
        <v>5</v>
      </c>
      <c r="O197" s="5">
        <v>4</v>
      </c>
      <c r="P197" s="8"/>
      <c r="Q197" s="5">
        <v>3</v>
      </c>
      <c r="R197" s="5">
        <v>0</v>
      </c>
      <c r="S197" s="8"/>
    </row>
    <row r="198" spans="1:19" ht="15.75" hidden="1" x14ac:dyDescent="0.25">
      <c r="A198" s="5"/>
      <c r="B198" s="6" t="s">
        <v>39</v>
      </c>
      <c r="C198" s="9"/>
      <c r="D198" s="5">
        <f t="shared" si="12"/>
        <v>32</v>
      </c>
      <c r="E198" s="5">
        <v>0</v>
      </c>
      <c r="F198" s="5">
        <v>2</v>
      </c>
      <c r="G198" s="5">
        <v>2</v>
      </c>
      <c r="H198" s="5">
        <v>3</v>
      </c>
      <c r="I198" s="5">
        <v>5</v>
      </c>
      <c r="J198" s="5">
        <v>2</v>
      </c>
      <c r="K198" s="5">
        <v>5</v>
      </c>
      <c r="L198" s="5">
        <v>1</v>
      </c>
      <c r="M198" s="5">
        <v>0</v>
      </c>
      <c r="N198" s="5">
        <v>5</v>
      </c>
      <c r="O198" s="5">
        <v>4</v>
      </c>
      <c r="P198" s="8"/>
      <c r="Q198" s="5">
        <v>3</v>
      </c>
      <c r="R198" s="5">
        <v>0</v>
      </c>
      <c r="S198" s="8"/>
    </row>
    <row r="199" spans="1:19" ht="47.25" x14ac:dyDescent="0.25">
      <c r="A199" s="5">
        <v>33</v>
      </c>
      <c r="B199" s="6" t="s">
        <v>97</v>
      </c>
      <c r="C199" s="9" t="s">
        <v>96</v>
      </c>
      <c r="D199" s="5">
        <f t="shared" si="12"/>
        <v>31.8</v>
      </c>
      <c r="E199" s="5">
        <f>(E200+E201+E202+E203+E204)/5</f>
        <v>0</v>
      </c>
      <c r="F199" s="5">
        <f t="shared" ref="F199:R199" si="34">(F200+F201+F202+F203+F204)/5</f>
        <v>1</v>
      </c>
      <c r="G199" s="5">
        <f t="shared" si="34"/>
        <v>2</v>
      </c>
      <c r="H199" s="5">
        <f t="shared" si="34"/>
        <v>3</v>
      </c>
      <c r="I199" s="5">
        <f t="shared" si="34"/>
        <v>5</v>
      </c>
      <c r="J199" s="5">
        <f t="shared" si="34"/>
        <v>2</v>
      </c>
      <c r="K199" s="5">
        <f t="shared" si="34"/>
        <v>5</v>
      </c>
      <c r="L199" s="5">
        <f t="shared" si="34"/>
        <v>0.8</v>
      </c>
      <c r="M199" s="5">
        <f t="shared" si="34"/>
        <v>0</v>
      </c>
      <c r="N199" s="5">
        <f t="shared" si="34"/>
        <v>1.8</v>
      </c>
      <c r="O199" s="5">
        <f t="shared" si="34"/>
        <v>2.4</v>
      </c>
      <c r="P199" s="5">
        <f t="shared" si="34"/>
        <v>0</v>
      </c>
      <c r="Q199" s="5">
        <f t="shared" si="34"/>
        <v>4.8</v>
      </c>
      <c r="R199" s="5">
        <f t="shared" si="34"/>
        <v>4</v>
      </c>
      <c r="S199" s="8"/>
    </row>
    <row r="200" spans="1:19" ht="15.75" hidden="1" x14ac:dyDescent="0.25">
      <c r="A200" s="5"/>
      <c r="B200" s="6" t="s">
        <v>30</v>
      </c>
      <c r="C200" s="9"/>
      <c r="D200" s="5">
        <f t="shared" si="12"/>
        <v>33</v>
      </c>
      <c r="E200" s="5">
        <v>0</v>
      </c>
      <c r="F200" s="5">
        <v>1</v>
      </c>
      <c r="G200" s="5">
        <v>2</v>
      </c>
      <c r="H200" s="5">
        <v>3</v>
      </c>
      <c r="I200" s="5">
        <v>5</v>
      </c>
      <c r="J200" s="5">
        <v>2</v>
      </c>
      <c r="K200" s="5">
        <v>5</v>
      </c>
      <c r="L200" s="5">
        <v>1</v>
      </c>
      <c r="M200" s="5">
        <v>0</v>
      </c>
      <c r="N200" s="5">
        <v>0</v>
      </c>
      <c r="O200" s="5">
        <v>4</v>
      </c>
      <c r="P200" s="8"/>
      <c r="Q200" s="5">
        <v>5</v>
      </c>
      <c r="R200" s="5">
        <v>5</v>
      </c>
      <c r="S200" s="8"/>
    </row>
    <row r="201" spans="1:19" ht="15.75" hidden="1" x14ac:dyDescent="0.25">
      <c r="A201" s="5"/>
      <c r="B201" s="6" t="s">
        <v>31</v>
      </c>
      <c r="C201" s="9"/>
      <c r="D201" s="5">
        <f t="shared" si="12"/>
        <v>31</v>
      </c>
      <c r="E201" s="5">
        <v>0</v>
      </c>
      <c r="F201" s="5">
        <v>1</v>
      </c>
      <c r="G201" s="5">
        <v>2</v>
      </c>
      <c r="H201" s="5">
        <v>3</v>
      </c>
      <c r="I201" s="5">
        <v>5</v>
      </c>
      <c r="J201" s="5">
        <v>2</v>
      </c>
      <c r="K201" s="5">
        <v>5</v>
      </c>
      <c r="L201" s="5">
        <v>1</v>
      </c>
      <c r="M201" s="5">
        <v>0</v>
      </c>
      <c r="N201" s="5">
        <v>3</v>
      </c>
      <c r="O201" s="5">
        <v>4</v>
      </c>
      <c r="P201" s="8"/>
      <c r="Q201" s="5">
        <v>5</v>
      </c>
      <c r="R201" s="5">
        <v>0</v>
      </c>
      <c r="S201" s="8"/>
    </row>
    <row r="202" spans="1:19" ht="15.75" hidden="1" x14ac:dyDescent="0.25">
      <c r="A202" s="5"/>
      <c r="B202" s="6" t="s">
        <v>32</v>
      </c>
      <c r="C202" s="9"/>
      <c r="D202" s="5">
        <f t="shared" si="12"/>
        <v>34</v>
      </c>
      <c r="E202" s="5">
        <v>0</v>
      </c>
      <c r="F202" s="5">
        <v>1</v>
      </c>
      <c r="G202" s="5">
        <v>2</v>
      </c>
      <c r="H202" s="5">
        <v>3</v>
      </c>
      <c r="I202" s="5">
        <v>5</v>
      </c>
      <c r="J202" s="5">
        <v>2</v>
      </c>
      <c r="K202" s="5">
        <v>5</v>
      </c>
      <c r="L202" s="5">
        <v>1</v>
      </c>
      <c r="M202" s="5">
        <v>0</v>
      </c>
      <c r="N202" s="5">
        <v>3</v>
      </c>
      <c r="O202" s="5">
        <v>2</v>
      </c>
      <c r="P202" s="8"/>
      <c r="Q202" s="5">
        <v>5</v>
      </c>
      <c r="R202" s="5">
        <v>5</v>
      </c>
      <c r="S202" s="8"/>
    </row>
    <row r="203" spans="1:19" ht="15.75" hidden="1" x14ac:dyDescent="0.25">
      <c r="A203" s="5"/>
      <c r="B203" s="6" t="s">
        <v>33</v>
      </c>
      <c r="C203" s="9"/>
      <c r="D203" s="5">
        <f t="shared" si="12"/>
        <v>27</v>
      </c>
      <c r="E203" s="5">
        <v>0</v>
      </c>
      <c r="F203" s="5">
        <v>1</v>
      </c>
      <c r="G203" s="5">
        <v>2</v>
      </c>
      <c r="H203" s="5">
        <v>3</v>
      </c>
      <c r="I203" s="5">
        <v>5</v>
      </c>
      <c r="J203" s="5">
        <v>2</v>
      </c>
      <c r="K203" s="5">
        <v>5</v>
      </c>
      <c r="L203" s="5">
        <v>0</v>
      </c>
      <c r="M203" s="5">
        <v>0</v>
      </c>
      <c r="N203" s="5">
        <v>0</v>
      </c>
      <c r="O203" s="5">
        <v>0</v>
      </c>
      <c r="P203" s="8"/>
      <c r="Q203" s="5">
        <v>4</v>
      </c>
      <c r="R203" s="5">
        <v>5</v>
      </c>
      <c r="S203" s="8"/>
    </row>
    <row r="204" spans="1:19" ht="15.75" hidden="1" x14ac:dyDescent="0.25">
      <c r="A204" s="5"/>
      <c r="B204" s="6" t="s">
        <v>39</v>
      </c>
      <c r="C204" s="9"/>
      <c r="D204" s="5">
        <f t="shared" si="12"/>
        <v>34</v>
      </c>
      <c r="E204" s="5">
        <v>0</v>
      </c>
      <c r="F204" s="5">
        <v>1</v>
      </c>
      <c r="G204" s="5">
        <v>2</v>
      </c>
      <c r="H204" s="5">
        <v>3</v>
      </c>
      <c r="I204" s="5">
        <v>5</v>
      </c>
      <c r="J204" s="5">
        <v>2</v>
      </c>
      <c r="K204" s="5">
        <v>5</v>
      </c>
      <c r="L204" s="5">
        <v>1</v>
      </c>
      <c r="M204" s="5">
        <v>0</v>
      </c>
      <c r="N204" s="5">
        <v>3</v>
      </c>
      <c r="O204" s="5">
        <v>2</v>
      </c>
      <c r="P204" s="8"/>
      <c r="Q204" s="5">
        <v>5</v>
      </c>
      <c r="R204" s="5">
        <v>5</v>
      </c>
      <c r="S204" s="8"/>
    </row>
    <row r="205" spans="1:19" ht="47.25" x14ac:dyDescent="0.25">
      <c r="A205" s="5">
        <v>34</v>
      </c>
      <c r="B205" s="6" t="s">
        <v>99</v>
      </c>
      <c r="C205" s="9" t="s">
        <v>98</v>
      </c>
      <c r="D205" s="5">
        <f t="shared" si="12"/>
        <v>33.6</v>
      </c>
      <c r="E205" s="5">
        <f>(E206+E207+E208+E209+E210)/5</f>
        <v>0</v>
      </c>
      <c r="F205" s="5">
        <f t="shared" ref="F205:R205" si="35">(F206+F207+F208+F209+F210)/5</f>
        <v>1.8</v>
      </c>
      <c r="G205" s="5">
        <f t="shared" si="35"/>
        <v>2</v>
      </c>
      <c r="H205" s="5">
        <f t="shared" si="35"/>
        <v>3</v>
      </c>
      <c r="I205" s="5">
        <f t="shared" si="35"/>
        <v>5</v>
      </c>
      <c r="J205" s="5">
        <f t="shared" si="35"/>
        <v>2</v>
      </c>
      <c r="K205" s="5">
        <f t="shared" si="35"/>
        <v>5</v>
      </c>
      <c r="L205" s="5">
        <f t="shared" si="35"/>
        <v>2.6</v>
      </c>
      <c r="M205" s="5">
        <f t="shared" si="35"/>
        <v>0.8</v>
      </c>
      <c r="N205" s="5">
        <f t="shared" si="35"/>
        <v>5</v>
      </c>
      <c r="O205" s="5">
        <f t="shared" si="35"/>
        <v>4</v>
      </c>
      <c r="P205" s="5">
        <f t="shared" si="35"/>
        <v>0</v>
      </c>
      <c r="Q205" s="5">
        <f t="shared" si="35"/>
        <v>2.4</v>
      </c>
      <c r="R205" s="5">
        <f t="shared" si="35"/>
        <v>0</v>
      </c>
      <c r="S205" s="8"/>
    </row>
    <row r="206" spans="1:19" ht="15.75" hidden="1" x14ac:dyDescent="0.25">
      <c r="A206" s="5"/>
      <c r="B206" s="6" t="s">
        <v>30</v>
      </c>
      <c r="C206" s="9"/>
      <c r="D206" s="5">
        <f t="shared" si="12"/>
        <v>38</v>
      </c>
      <c r="E206" s="5">
        <v>0</v>
      </c>
      <c r="F206" s="5">
        <v>2</v>
      </c>
      <c r="G206" s="5">
        <v>2</v>
      </c>
      <c r="H206" s="5">
        <v>3</v>
      </c>
      <c r="I206" s="5">
        <v>5</v>
      </c>
      <c r="J206" s="5">
        <v>2</v>
      </c>
      <c r="K206" s="5">
        <v>5</v>
      </c>
      <c r="L206" s="5">
        <v>3</v>
      </c>
      <c r="M206" s="5">
        <v>4</v>
      </c>
      <c r="N206" s="5">
        <v>5</v>
      </c>
      <c r="O206" s="5">
        <v>4</v>
      </c>
      <c r="P206" s="8"/>
      <c r="Q206" s="5">
        <v>3</v>
      </c>
      <c r="R206" s="5">
        <v>0</v>
      </c>
      <c r="S206" s="8"/>
    </row>
    <row r="207" spans="1:19" ht="15.75" hidden="1" x14ac:dyDescent="0.25">
      <c r="A207" s="5"/>
      <c r="B207" s="6" t="s">
        <v>31</v>
      </c>
      <c r="C207" s="9"/>
      <c r="D207" s="5">
        <f t="shared" si="12"/>
        <v>33</v>
      </c>
      <c r="E207" s="5">
        <v>0</v>
      </c>
      <c r="F207" s="5">
        <v>1</v>
      </c>
      <c r="G207" s="5">
        <v>2</v>
      </c>
      <c r="H207" s="5">
        <v>3</v>
      </c>
      <c r="I207" s="5">
        <v>5</v>
      </c>
      <c r="J207" s="5">
        <v>2</v>
      </c>
      <c r="K207" s="5">
        <v>5</v>
      </c>
      <c r="L207" s="5">
        <v>3</v>
      </c>
      <c r="M207" s="5">
        <v>0</v>
      </c>
      <c r="N207" s="5">
        <v>5</v>
      </c>
      <c r="O207" s="5">
        <v>4</v>
      </c>
      <c r="P207" s="8"/>
      <c r="Q207" s="5">
        <v>3</v>
      </c>
      <c r="R207" s="5">
        <v>0</v>
      </c>
      <c r="S207" s="8"/>
    </row>
    <row r="208" spans="1:19" ht="15.75" hidden="1" x14ac:dyDescent="0.25">
      <c r="A208" s="5"/>
      <c r="B208" s="6" t="s">
        <v>32</v>
      </c>
      <c r="C208" s="9"/>
      <c r="D208" s="5">
        <f t="shared" si="12"/>
        <v>31</v>
      </c>
      <c r="E208" s="5">
        <v>0</v>
      </c>
      <c r="F208" s="5">
        <v>2</v>
      </c>
      <c r="G208" s="5">
        <v>2</v>
      </c>
      <c r="H208" s="5">
        <v>3</v>
      </c>
      <c r="I208" s="5">
        <v>5</v>
      </c>
      <c r="J208" s="5">
        <v>2</v>
      </c>
      <c r="K208" s="5">
        <v>5</v>
      </c>
      <c r="L208" s="5">
        <v>3</v>
      </c>
      <c r="M208" s="5">
        <v>0</v>
      </c>
      <c r="N208" s="5">
        <v>5</v>
      </c>
      <c r="O208" s="5">
        <v>4</v>
      </c>
      <c r="P208" s="8"/>
      <c r="Q208" s="5">
        <v>0</v>
      </c>
      <c r="R208" s="5">
        <v>0</v>
      </c>
      <c r="S208" s="8"/>
    </row>
    <row r="209" spans="1:20" ht="15.75" hidden="1" x14ac:dyDescent="0.25">
      <c r="A209" s="5"/>
      <c r="B209" s="6" t="s">
        <v>33</v>
      </c>
      <c r="C209" s="9"/>
      <c r="D209" s="5">
        <f t="shared" si="12"/>
        <v>32</v>
      </c>
      <c r="E209" s="5">
        <v>0</v>
      </c>
      <c r="F209" s="5">
        <v>2</v>
      </c>
      <c r="G209" s="5">
        <v>2</v>
      </c>
      <c r="H209" s="5">
        <v>3</v>
      </c>
      <c r="I209" s="5">
        <v>5</v>
      </c>
      <c r="J209" s="5">
        <v>2</v>
      </c>
      <c r="K209" s="5">
        <v>5</v>
      </c>
      <c r="L209" s="5">
        <v>1</v>
      </c>
      <c r="M209" s="5">
        <v>0</v>
      </c>
      <c r="N209" s="5">
        <v>5</v>
      </c>
      <c r="O209" s="5">
        <v>4</v>
      </c>
      <c r="P209" s="8"/>
      <c r="Q209" s="5">
        <v>3</v>
      </c>
      <c r="R209" s="5">
        <v>0</v>
      </c>
      <c r="S209" s="8"/>
    </row>
    <row r="210" spans="1:20" ht="15.75" hidden="1" x14ac:dyDescent="0.25">
      <c r="A210" s="5"/>
      <c r="B210" s="6" t="s">
        <v>39</v>
      </c>
      <c r="C210" s="9"/>
      <c r="D210" s="5">
        <f t="shared" si="12"/>
        <v>34</v>
      </c>
      <c r="E210" s="5">
        <v>0</v>
      </c>
      <c r="F210" s="5">
        <v>2</v>
      </c>
      <c r="G210" s="5">
        <v>2</v>
      </c>
      <c r="H210" s="5">
        <v>3</v>
      </c>
      <c r="I210" s="5">
        <v>5</v>
      </c>
      <c r="J210" s="5">
        <v>2</v>
      </c>
      <c r="K210" s="5">
        <v>5</v>
      </c>
      <c r="L210" s="5">
        <v>3</v>
      </c>
      <c r="M210" s="5">
        <v>0</v>
      </c>
      <c r="N210" s="5">
        <v>5</v>
      </c>
      <c r="O210" s="5">
        <v>4</v>
      </c>
      <c r="P210" s="8"/>
      <c r="Q210" s="5">
        <v>3</v>
      </c>
      <c r="R210" s="5">
        <v>0</v>
      </c>
      <c r="S210" s="8"/>
    </row>
    <row r="211" spans="1:20" ht="31.5" x14ac:dyDescent="0.25">
      <c r="A211" s="5">
        <v>35</v>
      </c>
      <c r="B211" s="6" t="s">
        <v>101</v>
      </c>
      <c r="C211" s="9" t="s">
        <v>100</v>
      </c>
      <c r="D211" s="5">
        <f t="shared" si="12"/>
        <v>34.6</v>
      </c>
      <c r="E211" s="5">
        <f>(E212+E213+E214+E215+E216)/5</f>
        <v>0</v>
      </c>
      <c r="F211" s="5">
        <f t="shared" ref="F211:R211" si="36">(F212+F213+F214+F215+F216)/5</f>
        <v>1</v>
      </c>
      <c r="G211" s="5">
        <f t="shared" si="36"/>
        <v>2</v>
      </c>
      <c r="H211" s="5">
        <f t="shared" si="36"/>
        <v>3</v>
      </c>
      <c r="I211" s="5">
        <f t="shared" si="36"/>
        <v>4</v>
      </c>
      <c r="J211" s="5">
        <f t="shared" si="36"/>
        <v>2</v>
      </c>
      <c r="K211" s="5">
        <f t="shared" si="36"/>
        <v>5</v>
      </c>
      <c r="L211" s="5">
        <f t="shared" si="36"/>
        <v>0.8</v>
      </c>
      <c r="M211" s="5">
        <f t="shared" si="36"/>
        <v>4</v>
      </c>
      <c r="N211" s="5">
        <f t="shared" si="36"/>
        <v>5</v>
      </c>
      <c r="O211" s="5">
        <f t="shared" si="36"/>
        <v>4</v>
      </c>
      <c r="P211" s="5">
        <f t="shared" si="36"/>
        <v>0</v>
      </c>
      <c r="Q211" s="5">
        <f t="shared" si="36"/>
        <v>2.8</v>
      </c>
      <c r="R211" s="5">
        <f t="shared" si="36"/>
        <v>1</v>
      </c>
      <c r="S211" s="8"/>
    </row>
    <row r="212" spans="1:20" ht="15.75" hidden="1" x14ac:dyDescent="0.25">
      <c r="A212" s="5"/>
      <c r="B212" s="6" t="s">
        <v>30</v>
      </c>
      <c r="C212" s="9"/>
      <c r="D212" s="5">
        <f t="shared" si="12"/>
        <v>36</v>
      </c>
      <c r="E212" s="5">
        <v>0</v>
      </c>
      <c r="F212" s="5">
        <v>1</v>
      </c>
      <c r="G212" s="5">
        <v>2</v>
      </c>
      <c r="H212" s="5">
        <v>3</v>
      </c>
      <c r="I212" s="5">
        <v>5</v>
      </c>
      <c r="J212" s="5">
        <v>2</v>
      </c>
      <c r="K212" s="5">
        <v>5</v>
      </c>
      <c r="L212" s="5">
        <v>1</v>
      </c>
      <c r="M212" s="5">
        <v>4</v>
      </c>
      <c r="N212" s="5">
        <v>5</v>
      </c>
      <c r="O212" s="5">
        <v>4</v>
      </c>
      <c r="P212" s="8"/>
      <c r="Q212" s="5">
        <v>4</v>
      </c>
      <c r="R212" s="5">
        <v>0</v>
      </c>
      <c r="S212" s="8"/>
    </row>
    <row r="213" spans="1:20" ht="15.75" hidden="1" x14ac:dyDescent="0.25">
      <c r="A213" s="5"/>
      <c r="B213" s="6" t="s">
        <v>31</v>
      </c>
      <c r="C213" s="9"/>
      <c r="D213" s="5">
        <f t="shared" si="12"/>
        <v>36</v>
      </c>
      <c r="E213" s="5">
        <v>0</v>
      </c>
      <c r="F213" s="5">
        <v>1</v>
      </c>
      <c r="G213" s="5">
        <v>2</v>
      </c>
      <c r="H213" s="5">
        <v>3</v>
      </c>
      <c r="I213" s="5">
        <v>0</v>
      </c>
      <c r="J213" s="5">
        <v>2</v>
      </c>
      <c r="K213" s="5">
        <v>5</v>
      </c>
      <c r="L213" s="5">
        <v>1</v>
      </c>
      <c r="M213" s="5">
        <v>4</v>
      </c>
      <c r="N213" s="5">
        <v>5</v>
      </c>
      <c r="O213" s="5">
        <v>4</v>
      </c>
      <c r="P213" s="8"/>
      <c r="Q213" s="5">
        <v>4</v>
      </c>
      <c r="R213" s="5">
        <v>5</v>
      </c>
      <c r="S213" s="8"/>
    </row>
    <row r="214" spans="1:20" ht="15.75" hidden="1" x14ac:dyDescent="0.25">
      <c r="A214" s="5"/>
      <c r="B214" s="6" t="s">
        <v>32</v>
      </c>
      <c r="C214" s="9"/>
      <c r="D214" s="5">
        <f t="shared" si="12"/>
        <v>32</v>
      </c>
      <c r="E214" s="5">
        <v>0</v>
      </c>
      <c r="F214" s="5">
        <v>1</v>
      </c>
      <c r="G214" s="5">
        <v>2</v>
      </c>
      <c r="H214" s="5">
        <v>3</v>
      </c>
      <c r="I214" s="5">
        <v>5</v>
      </c>
      <c r="J214" s="5">
        <v>2</v>
      </c>
      <c r="K214" s="5">
        <v>5</v>
      </c>
      <c r="L214" s="5">
        <v>1</v>
      </c>
      <c r="M214" s="5">
        <v>4</v>
      </c>
      <c r="N214" s="5">
        <v>5</v>
      </c>
      <c r="O214" s="5">
        <v>4</v>
      </c>
      <c r="P214" s="8"/>
      <c r="Q214" s="5">
        <v>0</v>
      </c>
      <c r="R214" s="5">
        <v>0</v>
      </c>
      <c r="S214" s="8"/>
    </row>
    <row r="215" spans="1:20" ht="15.75" hidden="1" x14ac:dyDescent="0.25">
      <c r="A215" s="5"/>
      <c r="B215" s="6" t="s">
        <v>33</v>
      </c>
      <c r="C215" s="9"/>
      <c r="D215" s="5">
        <f t="shared" si="12"/>
        <v>34</v>
      </c>
      <c r="E215" s="5">
        <v>0</v>
      </c>
      <c r="F215" s="5">
        <v>1</v>
      </c>
      <c r="G215" s="5">
        <v>2</v>
      </c>
      <c r="H215" s="5">
        <v>3</v>
      </c>
      <c r="I215" s="5">
        <v>5</v>
      </c>
      <c r="J215" s="5">
        <v>2</v>
      </c>
      <c r="K215" s="5">
        <v>5</v>
      </c>
      <c r="L215" s="5">
        <v>0</v>
      </c>
      <c r="M215" s="5">
        <v>4</v>
      </c>
      <c r="N215" s="5">
        <v>5</v>
      </c>
      <c r="O215" s="5">
        <v>4</v>
      </c>
      <c r="P215" s="8"/>
      <c r="Q215" s="5">
        <v>3</v>
      </c>
      <c r="R215" s="5">
        <v>0</v>
      </c>
      <c r="S215" s="8"/>
    </row>
    <row r="216" spans="1:20" ht="15.75" hidden="1" x14ac:dyDescent="0.25">
      <c r="A216" s="5"/>
      <c r="B216" s="6" t="s">
        <v>39</v>
      </c>
      <c r="C216" s="9"/>
      <c r="D216" s="5">
        <f t="shared" si="12"/>
        <v>35</v>
      </c>
      <c r="E216" s="5">
        <v>0</v>
      </c>
      <c r="F216" s="5">
        <v>1</v>
      </c>
      <c r="G216" s="5">
        <v>2</v>
      </c>
      <c r="H216" s="5">
        <v>3</v>
      </c>
      <c r="I216" s="5">
        <v>5</v>
      </c>
      <c r="J216" s="5">
        <v>2</v>
      </c>
      <c r="K216" s="5">
        <v>5</v>
      </c>
      <c r="L216" s="5">
        <v>1</v>
      </c>
      <c r="M216" s="5">
        <v>4</v>
      </c>
      <c r="N216" s="5">
        <v>5</v>
      </c>
      <c r="O216" s="5">
        <v>4</v>
      </c>
      <c r="P216" s="8"/>
      <c r="Q216" s="5">
        <v>3</v>
      </c>
      <c r="R216" s="5">
        <v>0</v>
      </c>
      <c r="S216" s="8"/>
    </row>
    <row r="217" spans="1:20" ht="236.25" x14ac:dyDescent="0.25">
      <c r="A217" s="5">
        <v>36</v>
      </c>
      <c r="B217" s="6" t="s">
        <v>103</v>
      </c>
      <c r="C217" s="9" t="s">
        <v>102</v>
      </c>
      <c r="D217" s="5">
        <f t="shared" si="12"/>
        <v>21</v>
      </c>
      <c r="E217" s="5">
        <f>(E218+E219+E220+E221+E222)/5</f>
        <v>0</v>
      </c>
      <c r="F217" s="5">
        <f t="shared" ref="F217:R217" si="37">(F218+F219+F220+F221+F222)/5</f>
        <v>1.8</v>
      </c>
      <c r="G217" s="5">
        <f t="shared" si="37"/>
        <v>0</v>
      </c>
      <c r="H217" s="5">
        <f t="shared" si="37"/>
        <v>3</v>
      </c>
      <c r="I217" s="5">
        <f t="shared" si="37"/>
        <v>1</v>
      </c>
      <c r="J217" s="5">
        <f t="shared" si="37"/>
        <v>2</v>
      </c>
      <c r="K217" s="5">
        <f t="shared" si="37"/>
        <v>0</v>
      </c>
      <c r="L217" s="5">
        <f t="shared" si="37"/>
        <v>4</v>
      </c>
      <c r="M217" s="5">
        <f t="shared" si="37"/>
        <v>0.8</v>
      </c>
      <c r="N217" s="5">
        <f t="shared" si="37"/>
        <v>1.8</v>
      </c>
      <c r="O217" s="5">
        <f t="shared" si="37"/>
        <v>3.2</v>
      </c>
      <c r="P217" s="5">
        <f t="shared" si="37"/>
        <v>0</v>
      </c>
      <c r="Q217" s="5">
        <f t="shared" si="37"/>
        <v>3.4</v>
      </c>
      <c r="R217" s="5">
        <f t="shared" si="37"/>
        <v>0</v>
      </c>
      <c r="S217" s="8" t="s">
        <v>158</v>
      </c>
    </row>
    <row r="218" spans="1:20" ht="15.75" hidden="1" x14ac:dyDescent="0.25">
      <c r="A218" s="5"/>
      <c r="B218" s="6" t="s">
        <v>30</v>
      </c>
      <c r="C218" s="9"/>
      <c r="D218" s="5">
        <f t="shared" si="12"/>
        <v>21</v>
      </c>
      <c r="E218" s="5">
        <v>0</v>
      </c>
      <c r="F218" s="5">
        <v>2</v>
      </c>
      <c r="G218" s="5">
        <v>0</v>
      </c>
      <c r="H218" s="5">
        <v>3</v>
      </c>
      <c r="I218" s="5">
        <v>1</v>
      </c>
      <c r="J218" s="5">
        <v>2</v>
      </c>
      <c r="K218" s="5">
        <v>0</v>
      </c>
      <c r="L218" s="5">
        <v>5</v>
      </c>
      <c r="M218" s="5">
        <v>0</v>
      </c>
      <c r="N218" s="5">
        <v>0</v>
      </c>
      <c r="O218" s="5">
        <v>4</v>
      </c>
      <c r="P218" s="8"/>
      <c r="Q218" s="5">
        <v>4</v>
      </c>
      <c r="R218" s="5">
        <v>0</v>
      </c>
      <c r="S218" s="8"/>
    </row>
    <row r="219" spans="1:20" ht="15.75" hidden="1" x14ac:dyDescent="0.25">
      <c r="A219" s="5"/>
      <c r="B219" s="6" t="s">
        <v>31</v>
      </c>
      <c r="C219" s="9"/>
      <c r="D219" s="5">
        <f t="shared" si="12"/>
        <v>24</v>
      </c>
      <c r="E219" s="5">
        <v>0</v>
      </c>
      <c r="F219" s="5">
        <v>1</v>
      </c>
      <c r="G219" s="14">
        <v>0</v>
      </c>
      <c r="H219" s="14">
        <v>3</v>
      </c>
      <c r="I219" s="14">
        <v>1</v>
      </c>
      <c r="J219" s="14">
        <v>2</v>
      </c>
      <c r="K219" s="14">
        <v>0</v>
      </c>
      <c r="L219" s="14">
        <v>5</v>
      </c>
      <c r="M219" s="14">
        <v>0</v>
      </c>
      <c r="N219" s="14">
        <v>3</v>
      </c>
      <c r="O219" s="14">
        <v>4</v>
      </c>
      <c r="P219" s="15"/>
      <c r="Q219" s="14">
        <v>5</v>
      </c>
      <c r="R219" s="14">
        <v>0</v>
      </c>
      <c r="S219" s="8"/>
    </row>
    <row r="220" spans="1:20" ht="15.75" hidden="1" x14ac:dyDescent="0.25">
      <c r="A220" s="5"/>
      <c r="B220" s="6" t="s">
        <v>32</v>
      </c>
      <c r="C220" s="9"/>
      <c r="D220" s="5">
        <f t="shared" si="12"/>
        <v>26</v>
      </c>
      <c r="E220" s="5">
        <v>0</v>
      </c>
      <c r="F220" s="5">
        <v>2</v>
      </c>
      <c r="G220" s="5">
        <v>0</v>
      </c>
      <c r="H220" s="5">
        <v>3</v>
      </c>
      <c r="I220" s="5">
        <v>1</v>
      </c>
      <c r="J220" s="5">
        <v>2</v>
      </c>
      <c r="K220" s="5">
        <v>0</v>
      </c>
      <c r="L220" s="5">
        <v>5</v>
      </c>
      <c r="M220" s="5">
        <v>2</v>
      </c>
      <c r="N220" s="5">
        <v>3</v>
      </c>
      <c r="O220" s="5">
        <v>4</v>
      </c>
      <c r="P220" s="8"/>
      <c r="Q220" s="5">
        <v>4</v>
      </c>
      <c r="R220" s="5">
        <v>0</v>
      </c>
      <c r="S220" s="8"/>
    </row>
    <row r="221" spans="1:20" ht="321" hidden="1" customHeight="1" x14ac:dyDescent="0.25">
      <c r="A221" s="5"/>
      <c r="B221" s="6" t="s">
        <v>33</v>
      </c>
      <c r="C221" s="9"/>
      <c r="D221" s="5">
        <f t="shared" si="12"/>
        <v>8</v>
      </c>
      <c r="E221" s="5">
        <v>0</v>
      </c>
      <c r="F221" s="5">
        <v>2</v>
      </c>
      <c r="G221" s="5">
        <v>0</v>
      </c>
      <c r="H221" s="5">
        <v>3</v>
      </c>
      <c r="I221" s="5">
        <v>1</v>
      </c>
      <c r="J221" s="5">
        <v>2</v>
      </c>
      <c r="K221" s="5">
        <v>0</v>
      </c>
      <c r="L221" s="5"/>
      <c r="M221" s="5"/>
      <c r="N221" s="5"/>
      <c r="O221" s="5"/>
      <c r="P221" s="8"/>
      <c r="Q221" s="5"/>
      <c r="R221" s="5"/>
      <c r="S221" s="8" t="s">
        <v>158</v>
      </c>
      <c r="T221" s="18"/>
    </row>
    <row r="222" spans="1:20" ht="15.75" hidden="1" x14ac:dyDescent="0.25">
      <c r="A222" s="5"/>
      <c r="B222" s="6" t="s">
        <v>39</v>
      </c>
      <c r="C222" s="9"/>
      <c r="D222" s="5">
        <f t="shared" si="12"/>
        <v>26</v>
      </c>
      <c r="E222" s="5">
        <v>0</v>
      </c>
      <c r="F222" s="5">
        <v>2</v>
      </c>
      <c r="G222" s="5">
        <v>0</v>
      </c>
      <c r="H222" s="5">
        <v>3</v>
      </c>
      <c r="I222" s="5">
        <v>1</v>
      </c>
      <c r="J222" s="5">
        <v>2</v>
      </c>
      <c r="K222" s="5">
        <v>0</v>
      </c>
      <c r="L222" s="5">
        <v>5</v>
      </c>
      <c r="M222" s="5">
        <v>2</v>
      </c>
      <c r="N222" s="5">
        <v>3</v>
      </c>
      <c r="O222" s="5">
        <v>4</v>
      </c>
      <c r="P222" s="8"/>
      <c r="Q222" s="5">
        <v>4</v>
      </c>
      <c r="R222" s="5">
        <v>0</v>
      </c>
      <c r="S222" s="8"/>
    </row>
    <row r="223" spans="1:20" ht="94.5" x14ac:dyDescent="0.25">
      <c r="A223" s="5">
        <v>37</v>
      </c>
      <c r="B223" s="6" t="s">
        <v>105</v>
      </c>
      <c r="C223" s="9" t="s">
        <v>104</v>
      </c>
      <c r="D223" s="5">
        <f t="shared" si="12"/>
        <v>30.4</v>
      </c>
      <c r="E223" s="5">
        <f>(E224+E225+E226+E227+E228)/5</f>
        <v>2</v>
      </c>
      <c r="F223" s="5">
        <f t="shared" ref="F223:R223" si="38">(F224+F225+F226+F227+F228)/5</f>
        <v>1.2</v>
      </c>
      <c r="G223" s="5">
        <f t="shared" si="38"/>
        <v>2</v>
      </c>
      <c r="H223" s="5">
        <f t="shared" si="38"/>
        <v>3</v>
      </c>
      <c r="I223" s="5">
        <f t="shared" si="38"/>
        <v>5</v>
      </c>
      <c r="J223" s="5">
        <f t="shared" si="38"/>
        <v>2</v>
      </c>
      <c r="K223" s="5">
        <f t="shared" si="38"/>
        <v>3.4</v>
      </c>
      <c r="L223" s="5">
        <f t="shared" si="38"/>
        <v>0.8</v>
      </c>
      <c r="M223" s="5">
        <f t="shared" si="38"/>
        <v>2.8</v>
      </c>
      <c r="N223" s="5">
        <f t="shared" si="38"/>
        <v>0</v>
      </c>
      <c r="O223" s="5">
        <f t="shared" si="38"/>
        <v>3.2</v>
      </c>
      <c r="P223" s="5">
        <f t="shared" si="38"/>
        <v>0</v>
      </c>
      <c r="Q223" s="5">
        <f t="shared" si="38"/>
        <v>5</v>
      </c>
      <c r="R223" s="5">
        <f t="shared" si="38"/>
        <v>0</v>
      </c>
      <c r="S223" s="8"/>
    </row>
    <row r="224" spans="1:20" ht="15.75" hidden="1" x14ac:dyDescent="0.25">
      <c r="A224" s="5"/>
      <c r="B224" s="6" t="s">
        <v>30</v>
      </c>
      <c r="C224" s="9"/>
      <c r="D224" s="5">
        <f t="shared" si="12"/>
        <v>32</v>
      </c>
      <c r="E224" s="5">
        <v>2</v>
      </c>
      <c r="F224" s="5">
        <v>1</v>
      </c>
      <c r="G224" s="5">
        <v>2</v>
      </c>
      <c r="H224" s="5">
        <v>3</v>
      </c>
      <c r="I224" s="5">
        <v>5</v>
      </c>
      <c r="J224" s="5">
        <v>2</v>
      </c>
      <c r="K224" s="5">
        <v>3</v>
      </c>
      <c r="L224" s="5">
        <v>1</v>
      </c>
      <c r="M224" s="5">
        <v>4</v>
      </c>
      <c r="N224" s="5">
        <v>0</v>
      </c>
      <c r="O224" s="5">
        <v>4</v>
      </c>
      <c r="P224" s="8"/>
      <c r="Q224" s="5">
        <v>5</v>
      </c>
      <c r="R224" s="5">
        <v>0</v>
      </c>
      <c r="S224" s="8"/>
    </row>
    <row r="225" spans="1:19" ht="15.75" hidden="1" x14ac:dyDescent="0.25">
      <c r="A225" s="5"/>
      <c r="B225" s="6" t="s">
        <v>31</v>
      </c>
      <c r="C225" s="9"/>
      <c r="D225" s="5">
        <f t="shared" si="12"/>
        <v>27</v>
      </c>
      <c r="E225" s="5">
        <v>2</v>
      </c>
      <c r="F225" s="5">
        <v>2</v>
      </c>
      <c r="G225" s="5">
        <v>2</v>
      </c>
      <c r="H225" s="5">
        <v>3</v>
      </c>
      <c r="I225" s="5">
        <v>5</v>
      </c>
      <c r="J225" s="5">
        <v>2</v>
      </c>
      <c r="K225" s="5">
        <v>3</v>
      </c>
      <c r="L225" s="5">
        <v>1</v>
      </c>
      <c r="M225" s="5">
        <v>2</v>
      </c>
      <c r="N225" s="5">
        <v>0</v>
      </c>
      <c r="O225" s="5">
        <v>0</v>
      </c>
      <c r="P225" s="8"/>
      <c r="Q225" s="14">
        <v>5</v>
      </c>
      <c r="R225" s="14">
        <v>0</v>
      </c>
      <c r="S225" s="8"/>
    </row>
    <row r="226" spans="1:19" ht="15.75" hidden="1" x14ac:dyDescent="0.25">
      <c r="A226" s="5"/>
      <c r="B226" s="6" t="s">
        <v>32</v>
      </c>
      <c r="C226" s="9"/>
      <c r="D226" s="5">
        <f t="shared" si="12"/>
        <v>30</v>
      </c>
      <c r="E226" s="5">
        <v>2</v>
      </c>
      <c r="F226" s="5">
        <v>1</v>
      </c>
      <c r="G226" s="5">
        <v>2</v>
      </c>
      <c r="H226" s="5">
        <v>3</v>
      </c>
      <c r="I226" s="5">
        <v>5</v>
      </c>
      <c r="J226" s="5">
        <v>2</v>
      </c>
      <c r="K226" s="5">
        <v>3</v>
      </c>
      <c r="L226" s="5">
        <v>1</v>
      </c>
      <c r="M226" s="5">
        <v>2</v>
      </c>
      <c r="N226" s="5">
        <v>0</v>
      </c>
      <c r="O226" s="5">
        <v>4</v>
      </c>
      <c r="P226" s="8"/>
      <c r="Q226" s="5">
        <v>5</v>
      </c>
      <c r="R226" s="5">
        <v>0</v>
      </c>
      <c r="S226" s="8"/>
    </row>
    <row r="227" spans="1:19" ht="15.75" hidden="1" x14ac:dyDescent="0.25">
      <c r="A227" s="5"/>
      <c r="B227" s="6" t="s">
        <v>33</v>
      </c>
      <c r="C227" s="9"/>
      <c r="D227" s="5">
        <f t="shared" si="12"/>
        <v>33</v>
      </c>
      <c r="E227" s="5">
        <v>2</v>
      </c>
      <c r="F227" s="5">
        <v>1</v>
      </c>
      <c r="G227" s="5">
        <v>2</v>
      </c>
      <c r="H227" s="5">
        <v>3</v>
      </c>
      <c r="I227" s="5">
        <v>5</v>
      </c>
      <c r="J227" s="5">
        <v>2</v>
      </c>
      <c r="K227" s="5">
        <v>5</v>
      </c>
      <c r="L227" s="5">
        <v>0</v>
      </c>
      <c r="M227" s="5">
        <v>4</v>
      </c>
      <c r="N227" s="5">
        <v>0</v>
      </c>
      <c r="O227" s="5">
        <v>4</v>
      </c>
      <c r="P227" s="8"/>
      <c r="Q227" s="5">
        <v>5</v>
      </c>
      <c r="R227" s="5">
        <v>0</v>
      </c>
      <c r="S227" s="8"/>
    </row>
    <row r="228" spans="1:19" ht="15.75" hidden="1" x14ac:dyDescent="0.25">
      <c r="A228" s="5"/>
      <c r="B228" s="6" t="s">
        <v>39</v>
      </c>
      <c r="C228" s="9"/>
      <c r="D228" s="5">
        <f t="shared" si="12"/>
        <v>30</v>
      </c>
      <c r="E228" s="5">
        <v>2</v>
      </c>
      <c r="F228" s="5">
        <v>1</v>
      </c>
      <c r="G228" s="5">
        <v>2</v>
      </c>
      <c r="H228" s="5">
        <v>3</v>
      </c>
      <c r="I228" s="5">
        <v>5</v>
      </c>
      <c r="J228" s="5">
        <v>2</v>
      </c>
      <c r="K228" s="5">
        <v>3</v>
      </c>
      <c r="L228" s="5">
        <v>1</v>
      </c>
      <c r="M228" s="5">
        <v>2</v>
      </c>
      <c r="N228" s="5">
        <v>0</v>
      </c>
      <c r="O228" s="5">
        <v>4</v>
      </c>
      <c r="P228" s="8"/>
      <c r="Q228" s="5">
        <v>5</v>
      </c>
      <c r="R228" s="5">
        <v>0</v>
      </c>
      <c r="S228" s="8"/>
    </row>
    <row r="229" spans="1:19" ht="94.5" x14ac:dyDescent="0.25">
      <c r="A229" s="5">
        <v>38</v>
      </c>
      <c r="B229" s="6" t="s">
        <v>107</v>
      </c>
      <c r="C229" s="9" t="s">
        <v>106</v>
      </c>
      <c r="D229" s="5">
        <f t="shared" si="12"/>
        <v>25.2</v>
      </c>
      <c r="E229" s="5">
        <f>(E230+E231+E232+E233+E234)/5</f>
        <v>0.4</v>
      </c>
      <c r="F229" s="5">
        <f t="shared" ref="F229:R229" si="39">(F230+F231+F232+F233+F234)/5</f>
        <v>2</v>
      </c>
      <c r="G229" s="5">
        <f t="shared" si="39"/>
        <v>2</v>
      </c>
      <c r="H229" s="5">
        <f t="shared" si="39"/>
        <v>0</v>
      </c>
      <c r="I229" s="5">
        <f t="shared" si="39"/>
        <v>3</v>
      </c>
      <c r="J229" s="5">
        <f t="shared" si="39"/>
        <v>2</v>
      </c>
      <c r="K229" s="5">
        <f t="shared" si="39"/>
        <v>1</v>
      </c>
      <c r="L229" s="5">
        <f t="shared" si="39"/>
        <v>4.5999999999999996</v>
      </c>
      <c r="M229" s="5">
        <f t="shared" si="39"/>
        <v>0</v>
      </c>
      <c r="N229" s="5">
        <f t="shared" si="39"/>
        <v>5</v>
      </c>
      <c r="O229" s="5">
        <f t="shared" si="39"/>
        <v>3.2</v>
      </c>
      <c r="P229" s="5">
        <f t="shared" si="39"/>
        <v>0</v>
      </c>
      <c r="Q229" s="5">
        <f t="shared" si="39"/>
        <v>2</v>
      </c>
      <c r="R229" s="5">
        <f t="shared" si="39"/>
        <v>0</v>
      </c>
      <c r="S229" s="8"/>
    </row>
    <row r="230" spans="1:19" ht="15.75" hidden="1" x14ac:dyDescent="0.25">
      <c r="A230" s="5"/>
      <c r="B230" s="6" t="s">
        <v>30</v>
      </c>
      <c r="C230" s="9"/>
      <c r="D230" s="5">
        <f t="shared" si="12"/>
        <v>26</v>
      </c>
      <c r="E230" s="5">
        <v>0</v>
      </c>
      <c r="F230" s="5">
        <v>2</v>
      </c>
      <c r="G230" s="5">
        <v>2</v>
      </c>
      <c r="H230" s="5">
        <v>0</v>
      </c>
      <c r="I230" s="5">
        <v>3</v>
      </c>
      <c r="J230" s="5">
        <v>2</v>
      </c>
      <c r="K230" s="5">
        <v>1</v>
      </c>
      <c r="L230" s="5">
        <v>5</v>
      </c>
      <c r="M230" s="5">
        <v>0</v>
      </c>
      <c r="N230" s="5">
        <v>5</v>
      </c>
      <c r="O230" s="5">
        <v>4</v>
      </c>
      <c r="P230" s="8"/>
      <c r="Q230" s="5">
        <v>2</v>
      </c>
      <c r="R230" s="5">
        <v>0</v>
      </c>
      <c r="S230" s="8"/>
    </row>
    <row r="231" spans="1:19" ht="15.75" hidden="1" x14ac:dyDescent="0.25">
      <c r="A231" s="5"/>
      <c r="B231" s="6" t="s">
        <v>31</v>
      </c>
      <c r="C231" s="9"/>
      <c r="D231" s="5">
        <f t="shared" si="12"/>
        <v>22</v>
      </c>
      <c r="E231" s="5">
        <v>0</v>
      </c>
      <c r="F231" s="5">
        <v>2</v>
      </c>
      <c r="G231" s="5">
        <v>2</v>
      </c>
      <c r="H231" s="14">
        <v>0</v>
      </c>
      <c r="I231" s="5">
        <v>3</v>
      </c>
      <c r="J231" s="5">
        <v>2</v>
      </c>
      <c r="K231" s="5">
        <v>1</v>
      </c>
      <c r="L231" s="5">
        <v>5</v>
      </c>
      <c r="M231" s="5">
        <v>0</v>
      </c>
      <c r="N231" s="5">
        <v>5</v>
      </c>
      <c r="O231" s="5">
        <v>0</v>
      </c>
      <c r="P231" s="8"/>
      <c r="Q231" s="5">
        <v>2</v>
      </c>
      <c r="R231" s="14">
        <v>0</v>
      </c>
      <c r="S231" s="8"/>
    </row>
    <row r="232" spans="1:19" ht="15.75" hidden="1" x14ac:dyDescent="0.25">
      <c r="A232" s="5"/>
      <c r="B232" s="6" t="s">
        <v>32</v>
      </c>
      <c r="C232" s="9"/>
      <c r="D232" s="14">
        <f t="shared" si="12"/>
        <v>28</v>
      </c>
      <c r="E232" s="14">
        <v>2</v>
      </c>
      <c r="F232" s="14">
        <v>2</v>
      </c>
      <c r="G232" s="14">
        <v>2</v>
      </c>
      <c r="H232" s="14">
        <v>0</v>
      </c>
      <c r="I232" s="14">
        <v>3</v>
      </c>
      <c r="J232" s="14">
        <v>2</v>
      </c>
      <c r="K232" s="14">
        <v>1</v>
      </c>
      <c r="L232" s="14">
        <v>5</v>
      </c>
      <c r="M232" s="14">
        <v>0</v>
      </c>
      <c r="N232" s="14">
        <v>5</v>
      </c>
      <c r="O232" s="14">
        <v>4</v>
      </c>
      <c r="P232" s="15"/>
      <c r="Q232" s="14">
        <v>2</v>
      </c>
      <c r="R232" s="14">
        <v>0</v>
      </c>
      <c r="S232" s="8"/>
    </row>
    <row r="233" spans="1:19" ht="15.75" hidden="1" x14ac:dyDescent="0.25">
      <c r="A233" s="5"/>
      <c r="B233" s="6" t="s">
        <v>33</v>
      </c>
      <c r="C233" s="9"/>
      <c r="D233" s="5">
        <f t="shared" si="12"/>
        <v>24</v>
      </c>
      <c r="E233" s="5">
        <v>0</v>
      </c>
      <c r="F233" s="5">
        <v>2</v>
      </c>
      <c r="G233" s="5">
        <v>2</v>
      </c>
      <c r="H233" s="5">
        <v>0</v>
      </c>
      <c r="I233" s="5">
        <v>3</v>
      </c>
      <c r="J233" s="5">
        <v>2</v>
      </c>
      <c r="K233" s="5">
        <v>1</v>
      </c>
      <c r="L233" s="5">
        <v>3</v>
      </c>
      <c r="M233" s="5">
        <v>0</v>
      </c>
      <c r="N233" s="5">
        <v>5</v>
      </c>
      <c r="O233" s="5">
        <v>4</v>
      </c>
      <c r="P233" s="8"/>
      <c r="Q233" s="5">
        <v>2</v>
      </c>
      <c r="R233" s="5">
        <v>0</v>
      </c>
      <c r="S233" s="8"/>
    </row>
    <row r="234" spans="1:19" ht="15.75" hidden="1" x14ac:dyDescent="0.25">
      <c r="A234" s="5"/>
      <c r="B234" s="6" t="s">
        <v>39</v>
      </c>
      <c r="C234" s="9"/>
      <c r="D234" s="5">
        <f t="shared" si="12"/>
        <v>26</v>
      </c>
      <c r="E234" s="14">
        <v>0</v>
      </c>
      <c r="F234" s="14">
        <v>2</v>
      </c>
      <c r="G234" s="14">
        <v>2</v>
      </c>
      <c r="H234" s="14">
        <v>0</v>
      </c>
      <c r="I234" s="14">
        <v>3</v>
      </c>
      <c r="J234" s="14">
        <v>2</v>
      </c>
      <c r="K234" s="14">
        <v>1</v>
      </c>
      <c r="L234" s="14">
        <v>5</v>
      </c>
      <c r="M234" s="14">
        <v>0</v>
      </c>
      <c r="N234" s="14">
        <v>5</v>
      </c>
      <c r="O234" s="14">
        <v>4</v>
      </c>
      <c r="P234" s="15"/>
      <c r="Q234" s="14">
        <v>2</v>
      </c>
      <c r="R234" s="14">
        <v>0</v>
      </c>
      <c r="S234" s="8"/>
    </row>
    <row r="235" spans="1:19" ht="47.25" x14ac:dyDescent="0.25">
      <c r="A235" s="5">
        <v>39</v>
      </c>
      <c r="B235" s="6" t="s">
        <v>109</v>
      </c>
      <c r="C235" s="9" t="s">
        <v>108</v>
      </c>
      <c r="D235" s="5">
        <f t="shared" si="12"/>
        <v>37.599999999999994</v>
      </c>
      <c r="E235" s="5">
        <f>(E236+E237+E238+E239+E240)/5</f>
        <v>0</v>
      </c>
      <c r="F235" s="5">
        <f t="shared" ref="F235:R235" si="40">(F236+F237+F238+F239+F240)/5</f>
        <v>1.6</v>
      </c>
      <c r="G235" s="5">
        <f t="shared" si="40"/>
        <v>2</v>
      </c>
      <c r="H235" s="5">
        <f t="shared" si="40"/>
        <v>3</v>
      </c>
      <c r="I235" s="5">
        <f t="shared" si="40"/>
        <v>5</v>
      </c>
      <c r="J235" s="5">
        <f t="shared" si="40"/>
        <v>2</v>
      </c>
      <c r="K235" s="5">
        <f t="shared" si="40"/>
        <v>3.8</v>
      </c>
      <c r="L235" s="5">
        <f t="shared" si="40"/>
        <v>2.4</v>
      </c>
      <c r="M235" s="5">
        <f t="shared" si="40"/>
        <v>2.4</v>
      </c>
      <c r="N235" s="5">
        <f t="shared" si="40"/>
        <v>5</v>
      </c>
      <c r="O235" s="5">
        <f t="shared" si="40"/>
        <v>4</v>
      </c>
      <c r="P235" s="5">
        <f t="shared" si="40"/>
        <v>0</v>
      </c>
      <c r="Q235" s="5">
        <f t="shared" si="40"/>
        <v>4.4000000000000004</v>
      </c>
      <c r="R235" s="5">
        <f t="shared" si="40"/>
        <v>2</v>
      </c>
      <c r="S235" s="8"/>
    </row>
    <row r="236" spans="1:19" ht="15.75" hidden="1" x14ac:dyDescent="0.25">
      <c r="A236" s="5"/>
      <c r="B236" s="6" t="s">
        <v>30</v>
      </c>
      <c r="C236" s="9"/>
      <c r="D236" s="5">
        <f t="shared" si="12"/>
        <v>37</v>
      </c>
      <c r="E236" s="5">
        <v>0</v>
      </c>
      <c r="F236" s="5">
        <v>1</v>
      </c>
      <c r="G236" s="5">
        <v>2</v>
      </c>
      <c r="H236" s="5">
        <v>3</v>
      </c>
      <c r="I236" s="5">
        <v>5</v>
      </c>
      <c r="J236" s="5">
        <v>2</v>
      </c>
      <c r="K236" s="5">
        <v>3</v>
      </c>
      <c r="L236" s="5">
        <v>3</v>
      </c>
      <c r="M236" s="5">
        <v>4</v>
      </c>
      <c r="N236" s="5">
        <v>5</v>
      </c>
      <c r="O236" s="5">
        <v>4</v>
      </c>
      <c r="P236" s="8"/>
      <c r="Q236" s="5">
        <v>5</v>
      </c>
      <c r="R236" s="5">
        <v>0</v>
      </c>
      <c r="S236" s="8"/>
    </row>
    <row r="237" spans="1:19" ht="15.75" hidden="1" x14ac:dyDescent="0.25">
      <c r="A237" s="5"/>
      <c r="B237" s="6" t="s">
        <v>31</v>
      </c>
      <c r="C237" s="9"/>
      <c r="D237" s="5">
        <f t="shared" si="12"/>
        <v>36</v>
      </c>
      <c r="E237" s="5">
        <v>0</v>
      </c>
      <c r="F237" s="5">
        <v>2</v>
      </c>
      <c r="G237" s="5">
        <v>2</v>
      </c>
      <c r="H237" s="5">
        <v>3</v>
      </c>
      <c r="I237" s="5">
        <v>5</v>
      </c>
      <c r="J237" s="5">
        <v>2</v>
      </c>
      <c r="K237" s="5">
        <v>3</v>
      </c>
      <c r="L237" s="5">
        <v>3</v>
      </c>
      <c r="M237" s="5">
        <v>2</v>
      </c>
      <c r="N237" s="5">
        <v>5</v>
      </c>
      <c r="O237" s="5">
        <v>4</v>
      </c>
      <c r="P237" s="8"/>
      <c r="Q237" s="14">
        <v>5</v>
      </c>
      <c r="R237" s="14">
        <v>0</v>
      </c>
      <c r="S237" s="8"/>
    </row>
    <row r="238" spans="1:19" ht="15.75" hidden="1" x14ac:dyDescent="0.25">
      <c r="A238" s="5"/>
      <c r="B238" s="6" t="s">
        <v>32</v>
      </c>
      <c r="C238" s="9"/>
      <c r="D238" s="5">
        <f t="shared" si="12"/>
        <v>40</v>
      </c>
      <c r="E238" s="5">
        <v>0</v>
      </c>
      <c r="F238" s="5">
        <v>2</v>
      </c>
      <c r="G238" s="5">
        <v>2</v>
      </c>
      <c r="H238" s="5">
        <v>3</v>
      </c>
      <c r="I238" s="5">
        <v>5</v>
      </c>
      <c r="J238" s="5">
        <v>2</v>
      </c>
      <c r="K238" s="5">
        <v>5</v>
      </c>
      <c r="L238" s="5">
        <v>3</v>
      </c>
      <c r="M238" s="5">
        <v>2</v>
      </c>
      <c r="N238" s="5">
        <v>5</v>
      </c>
      <c r="O238" s="5">
        <v>4</v>
      </c>
      <c r="P238" s="8"/>
      <c r="Q238" s="5">
        <v>2</v>
      </c>
      <c r="R238" s="5">
        <v>5</v>
      </c>
      <c r="S238" s="8"/>
    </row>
    <row r="239" spans="1:19" ht="15.75" hidden="1" x14ac:dyDescent="0.25">
      <c r="A239" s="5"/>
      <c r="B239" s="6" t="s">
        <v>33</v>
      </c>
      <c r="C239" s="9"/>
      <c r="D239" s="5">
        <f t="shared" si="12"/>
        <v>32</v>
      </c>
      <c r="E239" s="5">
        <v>0</v>
      </c>
      <c r="F239" s="5">
        <v>1</v>
      </c>
      <c r="G239" s="5">
        <v>2</v>
      </c>
      <c r="H239" s="5">
        <v>3</v>
      </c>
      <c r="I239" s="5">
        <v>5</v>
      </c>
      <c r="J239" s="5">
        <v>2</v>
      </c>
      <c r="K239" s="5">
        <v>3</v>
      </c>
      <c r="L239" s="5">
        <v>0</v>
      </c>
      <c r="M239" s="5">
        <v>2</v>
      </c>
      <c r="N239" s="5">
        <v>5</v>
      </c>
      <c r="O239" s="5">
        <v>4</v>
      </c>
      <c r="P239" s="8"/>
      <c r="Q239" s="5">
        <v>5</v>
      </c>
      <c r="R239" s="5">
        <v>0</v>
      </c>
      <c r="S239" s="8"/>
    </row>
    <row r="240" spans="1:19" ht="15.75" hidden="1" x14ac:dyDescent="0.25">
      <c r="A240" s="5"/>
      <c r="B240" s="6" t="s">
        <v>39</v>
      </c>
      <c r="C240" s="9"/>
      <c r="D240" s="5">
        <f t="shared" si="12"/>
        <v>43</v>
      </c>
      <c r="E240" s="5">
        <v>0</v>
      </c>
      <c r="F240" s="5">
        <v>2</v>
      </c>
      <c r="G240" s="5">
        <v>2</v>
      </c>
      <c r="H240" s="5">
        <v>3</v>
      </c>
      <c r="I240" s="5">
        <v>5</v>
      </c>
      <c r="J240" s="5">
        <v>2</v>
      </c>
      <c r="K240" s="5">
        <v>5</v>
      </c>
      <c r="L240" s="5">
        <v>3</v>
      </c>
      <c r="M240" s="5">
        <v>2</v>
      </c>
      <c r="N240" s="5">
        <v>5</v>
      </c>
      <c r="O240" s="5">
        <v>4</v>
      </c>
      <c r="P240" s="8"/>
      <c r="Q240" s="5">
        <v>5</v>
      </c>
      <c r="R240" s="5">
        <v>5</v>
      </c>
      <c r="S240" s="8"/>
    </row>
    <row r="241" spans="1:19" ht="47.25" x14ac:dyDescent="0.25">
      <c r="A241" s="5">
        <v>40</v>
      </c>
      <c r="B241" s="6" t="s">
        <v>111</v>
      </c>
      <c r="C241" s="9" t="s">
        <v>110</v>
      </c>
      <c r="D241" s="5">
        <f t="shared" si="12"/>
        <v>22.8</v>
      </c>
      <c r="E241" s="5">
        <f>(E242+E243+E244+E245+E246)/5</f>
        <v>0</v>
      </c>
      <c r="F241" s="5">
        <f t="shared" ref="F241:R241" si="41">(F242+F243+F244+F245+F246)/5</f>
        <v>1.2</v>
      </c>
      <c r="G241" s="5">
        <f t="shared" si="41"/>
        <v>2</v>
      </c>
      <c r="H241" s="5">
        <f t="shared" si="41"/>
        <v>3</v>
      </c>
      <c r="I241" s="5">
        <f t="shared" si="41"/>
        <v>4</v>
      </c>
      <c r="J241" s="5">
        <f t="shared" si="41"/>
        <v>2</v>
      </c>
      <c r="K241" s="5">
        <f t="shared" si="41"/>
        <v>5</v>
      </c>
      <c r="L241" s="5">
        <f t="shared" si="41"/>
        <v>0.6</v>
      </c>
      <c r="M241" s="5">
        <f t="shared" si="41"/>
        <v>0</v>
      </c>
      <c r="N241" s="5">
        <f t="shared" si="41"/>
        <v>0</v>
      </c>
      <c r="O241" s="5">
        <f t="shared" si="41"/>
        <v>0</v>
      </c>
      <c r="P241" s="5">
        <f t="shared" si="41"/>
        <v>0</v>
      </c>
      <c r="Q241" s="5">
        <f t="shared" si="41"/>
        <v>3</v>
      </c>
      <c r="R241" s="5">
        <f t="shared" si="41"/>
        <v>2</v>
      </c>
      <c r="S241" s="8"/>
    </row>
    <row r="242" spans="1:19" ht="15.75" hidden="1" x14ac:dyDescent="0.25">
      <c r="A242" s="5"/>
      <c r="B242" s="6" t="s">
        <v>30</v>
      </c>
      <c r="C242" s="9"/>
      <c r="D242" s="5">
        <f t="shared" si="12"/>
        <v>21</v>
      </c>
      <c r="E242" s="5">
        <v>0</v>
      </c>
      <c r="F242" s="5">
        <v>1</v>
      </c>
      <c r="G242" s="5">
        <v>2</v>
      </c>
      <c r="H242" s="5">
        <v>3</v>
      </c>
      <c r="I242" s="5">
        <v>5</v>
      </c>
      <c r="J242" s="5">
        <v>2</v>
      </c>
      <c r="K242" s="5">
        <v>5</v>
      </c>
      <c r="L242" s="5">
        <v>0</v>
      </c>
      <c r="M242" s="5">
        <v>0</v>
      </c>
      <c r="N242" s="5">
        <v>0</v>
      </c>
      <c r="O242" s="5">
        <v>0</v>
      </c>
      <c r="P242" s="8"/>
      <c r="Q242" s="5">
        <v>3</v>
      </c>
      <c r="R242" s="5">
        <v>0</v>
      </c>
      <c r="S242" s="8"/>
    </row>
    <row r="243" spans="1:19" ht="15.75" hidden="1" x14ac:dyDescent="0.25">
      <c r="A243" s="5"/>
      <c r="B243" s="6" t="s">
        <v>31</v>
      </c>
      <c r="C243" s="9"/>
      <c r="D243" s="5">
        <f t="shared" si="12"/>
        <v>18</v>
      </c>
      <c r="E243" s="5">
        <v>0</v>
      </c>
      <c r="F243" s="5">
        <v>2</v>
      </c>
      <c r="G243" s="5">
        <v>2</v>
      </c>
      <c r="H243" s="5">
        <v>3</v>
      </c>
      <c r="I243" s="5">
        <v>0</v>
      </c>
      <c r="J243" s="5">
        <v>2</v>
      </c>
      <c r="K243" s="5">
        <v>5</v>
      </c>
      <c r="L243" s="5">
        <v>1</v>
      </c>
      <c r="M243" s="5">
        <v>0</v>
      </c>
      <c r="N243" s="5">
        <v>0</v>
      </c>
      <c r="O243" s="5">
        <v>0</v>
      </c>
      <c r="P243" s="8"/>
      <c r="Q243" s="5">
        <v>3</v>
      </c>
      <c r="R243" s="14">
        <v>0</v>
      </c>
      <c r="S243" s="8"/>
    </row>
    <row r="244" spans="1:19" ht="15.75" hidden="1" x14ac:dyDescent="0.25">
      <c r="A244" s="5"/>
      <c r="B244" s="6" t="s">
        <v>32</v>
      </c>
      <c r="C244" s="9"/>
      <c r="D244" s="5">
        <f t="shared" si="12"/>
        <v>27</v>
      </c>
      <c r="E244" s="5">
        <v>0</v>
      </c>
      <c r="F244" s="5">
        <v>1</v>
      </c>
      <c r="G244" s="5">
        <v>2</v>
      </c>
      <c r="H244" s="5">
        <v>3</v>
      </c>
      <c r="I244" s="5">
        <v>5</v>
      </c>
      <c r="J244" s="5">
        <v>2</v>
      </c>
      <c r="K244" s="5">
        <v>5</v>
      </c>
      <c r="L244" s="5">
        <v>1</v>
      </c>
      <c r="M244" s="5">
        <v>0</v>
      </c>
      <c r="N244" s="5">
        <v>0</v>
      </c>
      <c r="O244" s="5">
        <v>0</v>
      </c>
      <c r="P244" s="8"/>
      <c r="Q244" s="5">
        <v>3</v>
      </c>
      <c r="R244" s="5">
        <v>5</v>
      </c>
      <c r="S244" s="8"/>
    </row>
    <row r="245" spans="1:19" ht="15.75" hidden="1" x14ac:dyDescent="0.25">
      <c r="A245" s="5"/>
      <c r="B245" s="6" t="s">
        <v>33</v>
      </c>
      <c r="C245" s="9"/>
      <c r="D245" s="5">
        <f t="shared" si="12"/>
        <v>21</v>
      </c>
      <c r="E245" s="5">
        <v>0</v>
      </c>
      <c r="F245" s="5">
        <v>1</v>
      </c>
      <c r="G245" s="5">
        <v>2</v>
      </c>
      <c r="H245" s="5">
        <v>3</v>
      </c>
      <c r="I245" s="5">
        <v>5</v>
      </c>
      <c r="J245" s="5">
        <v>2</v>
      </c>
      <c r="K245" s="5">
        <v>5</v>
      </c>
      <c r="L245" s="5">
        <v>0</v>
      </c>
      <c r="M245" s="5">
        <v>0</v>
      </c>
      <c r="N245" s="5">
        <v>0</v>
      </c>
      <c r="O245" s="5">
        <v>0</v>
      </c>
      <c r="P245" s="8"/>
      <c r="Q245" s="5">
        <v>3</v>
      </c>
      <c r="R245" s="5">
        <v>0</v>
      </c>
      <c r="S245" s="8"/>
    </row>
    <row r="246" spans="1:19" ht="15.75" hidden="1" x14ac:dyDescent="0.25">
      <c r="A246" s="5"/>
      <c r="B246" s="6" t="s">
        <v>39</v>
      </c>
      <c r="C246" s="9"/>
      <c r="D246" s="5">
        <f t="shared" si="12"/>
        <v>27</v>
      </c>
      <c r="E246" s="5">
        <v>0</v>
      </c>
      <c r="F246" s="5">
        <v>1</v>
      </c>
      <c r="G246" s="5">
        <v>2</v>
      </c>
      <c r="H246" s="5">
        <v>3</v>
      </c>
      <c r="I246" s="5">
        <v>5</v>
      </c>
      <c r="J246" s="5">
        <v>2</v>
      </c>
      <c r="K246" s="5">
        <v>5</v>
      </c>
      <c r="L246" s="5">
        <v>1</v>
      </c>
      <c r="M246" s="5">
        <v>0</v>
      </c>
      <c r="N246" s="5">
        <v>0</v>
      </c>
      <c r="O246" s="5">
        <v>0</v>
      </c>
      <c r="P246" s="8"/>
      <c r="Q246" s="5">
        <v>3</v>
      </c>
      <c r="R246" s="5">
        <v>5</v>
      </c>
      <c r="S246" s="8"/>
    </row>
    <row r="247" spans="1:19" ht="78.75" x14ac:dyDescent="0.25">
      <c r="A247" s="5">
        <v>41</v>
      </c>
      <c r="B247" s="6" t="s">
        <v>113</v>
      </c>
      <c r="C247" s="9" t="s">
        <v>112</v>
      </c>
      <c r="D247" s="5">
        <f t="shared" si="12"/>
        <v>33</v>
      </c>
      <c r="E247" s="5">
        <f>(E248+E249+E250+E251+E252)/5</f>
        <v>1.6</v>
      </c>
      <c r="F247" s="5">
        <f t="shared" ref="F247:R247" si="42">(F248+F249+F250+F251+F252)/5</f>
        <v>3</v>
      </c>
      <c r="G247" s="5">
        <f t="shared" si="42"/>
        <v>2</v>
      </c>
      <c r="H247" s="5">
        <f t="shared" si="42"/>
        <v>3</v>
      </c>
      <c r="I247" s="5">
        <f t="shared" si="42"/>
        <v>4</v>
      </c>
      <c r="J247" s="5">
        <f t="shared" si="42"/>
        <v>2</v>
      </c>
      <c r="K247" s="5">
        <f t="shared" si="42"/>
        <v>1</v>
      </c>
      <c r="L247" s="5">
        <f t="shared" si="42"/>
        <v>3.4</v>
      </c>
      <c r="M247" s="5">
        <f t="shared" si="42"/>
        <v>0</v>
      </c>
      <c r="N247" s="5">
        <f t="shared" si="42"/>
        <v>4</v>
      </c>
      <c r="O247" s="5">
        <f t="shared" si="42"/>
        <v>4</v>
      </c>
      <c r="P247" s="5">
        <f t="shared" si="42"/>
        <v>0</v>
      </c>
      <c r="Q247" s="5">
        <f t="shared" si="42"/>
        <v>5</v>
      </c>
      <c r="R247" s="5">
        <f t="shared" si="42"/>
        <v>0</v>
      </c>
      <c r="S247" s="8"/>
    </row>
    <row r="248" spans="1:19" ht="15.75" hidden="1" x14ac:dyDescent="0.25">
      <c r="A248" s="5"/>
      <c r="B248" s="6" t="s">
        <v>30</v>
      </c>
      <c r="C248" s="9"/>
      <c r="D248" s="5">
        <f t="shared" si="12"/>
        <v>35</v>
      </c>
      <c r="E248" s="5">
        <v>2</v>
      </c>
      <c r="F248" s="5">
        <v>3</v>
      </c>
      <c r="G248" s="5">
        <v>2</v>
      </c>
      <c r="H248" s="5">
        <v>3</v>
      </c>
      <c r="I248" s="5">
        <v>5</v>
      </c>
      <c r="J248" s="5">
        <v>2</v>
      </c>
      <c r="K248" s="5">
        <v>1</v>
      </c>
      <c r="L248" s="5">
        <v>3</v>
      </c>
      <c r="M248" s="5">
        <v>0</v>
      </c>
      <c r="N248" s="5">
        <v>5</v>
      </c>
      <c r="O248" s="5">
        <v>4</v>
      </c>
      <c r="P248" s="8"/>
      <c r="Q248" s="5">
        <v>5</v>
      </c>
      <c r="R248" s="5">
        <v>0</v>
      </c>
      <c r="S248" s="8"/>
    </row>
    <row r="249" spans="1:19" ht="15.75" hidden="1" x14ac:dyDescent="0.25">
      <c r="A249" s="5"/>
      <c r="B249" s="6" t="s">
        <v>31</v>
      </c>
      <c r="C249" s="9"/>
      <c r="D249" s="5">
        <f t="shared" si="12"/>
        <v>25</v>
      </c>
      <c r="E249" s="5">
        <v>2</v>
      </c>
      <c r="F249" s="5">
        <v>3</v>
      </c>
      <c r="G249" s="5">
        <v>2</v>
      </c>
      <c r="H249" s="5">
        <v>3</v>
      </c>
      <c r="I249" s="5">
        <v>0</v>
      </c>
      <c r="J249" s="5">
        <v>2</v>
      </c>
      <c r="K249" s="5">
        <v>1</v>
      </c>
      <c r="L249" s="5">
        <v>3</v>
      </c>
      <c r="M249" s="5">
        <v>0</v>
      </c>
      <c r="N249" s="5">
        <v>0</v>
      </c>
      <c r="O249" s="5">
        <v>4</v>
      </c>
      <c r="P249" s="8"/>
      <c r="Q249" s="14">
        <v>5</v>
      </c>
      <c r="R249" s="14">
        <v>0</v>
      </c>
      <c r="S249" s="8"/>
    </row>
    <row r="250" spans="1:19" ht="15.75" hidden="1" x14ac:dyDescent="0.25">
      <c r="A250" s="5"/>
      <c r="B250" s="6" t="s">
        <v>32</v>
      </c>
      <c r="C250" s="9"/>
      <c r="D250" s="5">
        <f t="shared" si="12"/>
        <v>37</v>
      </c>
      <c r="E250" s="14">
        <v>2</v>
      </c>
      <c r="F250" s="5">
        <v>3</v>
      </c>
      <c r="G250" s="5">
        <v>2</v>
      </c>
      <c r="H250" s="5">
        <v>3</v>
      </c>
      <c r="I250" s="5">
        <v>5</v>
      </c>
      <c r="J250" s="5">
        <v>2</v>
      </c>
      <c r="K250" s="5">
        <v>1</v>
      </c>
      <c r="L250" s="5">
        <v>5</v>
      </c>
      <c r="M250" s="5">
        <v>0</v>
      </c>
      <c r="N250" s="5">
        <v>5</v>
      </c>
      <c r="O250" s="5">
        <v>4</v>
      </c>
      <c r="P250" s="8"/>
      <c r="Q250" s="5">
        <v>5</v>
      </c>
      <c r="R250" s="5">
        <v>0</v>
      </c>
      <c r="S250" s="8"/>
    </row>
    <row r="251" spans="1:19" ht="15.75" hidden="1" x14ac:dyDescent="0.25">
      <c r="A251" s="5"/>
      <c r="B251" s="6" t="s">
        <v>33</v>
      </c>
      <c r="C251" s="9"/>
      <c r="D251" s="5">
        <f t="shared" si="12"/>
        <v>31</v>
      </c>
      <c r="E251" s="5">
        <v>0</v>
      </c>
      <c r="F251" s="5">
        <v>3</v>
      </c>
      <c r="G251" s="5">
        <v>2</v>
      </c>
      <c r="H251" s="5">
        <v>3</v>
      </c>
      <c r="I251" s="5">
        <v>5</v>
      </c>
      <c r="J251" s="5">
        <v>2</v>
      </c>
      <c r="K251" s="5">
        <v>1</v>
      </c>
      <c r="L251" s="5">
        <v>1</v>
      </c>
      <c r="M251" s="5">
        <v>0</v>
      </c>
      <c r="N251" s="5">
        <v>5</v>
      </c>
      <c r="O251" s="5">
        <v>4</v>
      </c>
      <c r="P251" s="8"/>
      <c r="Q251" s="5">
        <v>5</v>
      </c>
      <c r="R251" s="5">
        <v>0</v>
      </c>
      <c r="S251" s="8"/>
    </row>
    <row r="252" spans="1:19" ht="15.75" hidden="1" x14ac:dyDescent="0.25">
      <c r="A252" s="5"/>
      <c r="B252" s="6" t="s">
        <v>39</v>
      </c>
      <c r="C252" s="9"/>
      <c r="D252" s="5">
        <f t="shared" si="12"/>
        <v>37</v>
      </c>
      <c r="E252" s="5">
        <v>2</v>
      </c>
      <c r="F252" s="5">
        <v>3</v>
      </c>
      <c r="G252" s="5">
        <v>2</v>
      </c>
      <c r="H252" s="5">
        <v>3</v>
      </c>
      <c r="I252" s="5">
        <v>5</v>
      </c>
      <c r="J252" s="5">
        <v>2</v>
      </c>
      <c r="K252" s="5">
        <v>1</v>
      </c>
      <c r="L252" s="5">
        <v>5</v>
      </c>
      <c r="M252" s="5">
        <v>0</v>
      </c>
      <c r="N252" s="5">
        <v>5</v>
      </c>
      <c r="O252" s="5">
        <v>4</v>
      </c>
      <c r="P252" s="8"/>
      <c r="Q252" s="5">
        <v>5</v>
      </c>
      <c r="R252" s="5">
        <v>0</v>
      </c>
      <c r="S252" s="8"/>
    </row>
    <row r="253" spans="1:19" ht="31.5" x14ac:dyDescent="0.25">
      <c r="A253" s="5">
        <v>42</v>
      </c>
      <c r="B253" s="6" t="s">
        <v>115</v>
      </c>
      <c r="C253" s="9" t="s">
        <v>114</v>
      </c>
      <c r="D253" s="5">
        <f t="shared" si="12"/>
        <v>31.6</v>
      </c>
      <c r="E253" s="5">
        <f>(E254+E255+E256+E257+E258)/5</f>
        <v>1.2</v>
      </c>
      <c r="F253" s="5">
        <f t="shared" ref="F253:R253" si="43">(F254+F255+F256+F257+F258)/5</f>
        <v>1.4</v>
      </c>
      <c r="G253" s="5">
        <f t="shared" si="43"/>
        <v>2</v>
      </c>
      <c r="H253" s="5">
        <f t="shared" si="43"/>
        <v>3</v>
      </c>
      <c r="I253" s="5">
        <f t="shared" si="43"/>
        <v>4</v>
      </c>
      <c r="J253" s="5">
        <f t="shared" si="43"/>
        <v>2</v>
      </c>
      <c r="K253" s="5">
        <f t="shared" si="43"/>
        <v>4.2</v>
      </c>
      <c r="L253" s="5">
        <f t="shared" si="43"/>
        <v>1</v>
      </c>
      <c r="M253" s="5">
        <f t="shared" si="43"/>
        <v>2</v>
      </c>
      <c r="N253" s="5">
        <f t="shared" si="43"/>
        <v>3.6</v>
      </c>
      <c r="O253" s="5">
        <f t="shared" si="43"/>
        <v>2.4</v>
      </c>
      <c r="P253" s="5">
        <f t="shared" si="43"/>
        <v>0</v>
      </c>
      <c r="Q253" s="5">
        <f t="shared" si="43"/>
        <v>4.8</v>
      </c>
      <c r="R253" s="5">
        <f t="shared" si="43"/>
        <v>0</v>
      </c>
      <c r="S253" s="8"/>
    </row>
    <row r="254" spans="1:19" ht="15.75" hidden="1" x14ac:dyDescent="0.25">
      <c r="A254" s="5"/>
      <c r="B254" s="6" t="s">
        <v>30</v>
      </c>
      <c r="C254" s="9"/>
      <c r="D254" s="5">
        <f t="shared" si="12"/>
        <v>36</v>
      </c>
      <c r="E254" s="5">
        <v>2</v>
      </c>
      <c r="F254" s="5">
        <v>1</v>
      </c>
      <c r="G254" s="5">
        <v>2</v>
      </c>
      <c r="H254" s="5">
        <v>3</v>
      </c>
      <c r="I254" s="5">
        <v>5</v>
      </c>
      <c r="J254" s="5">
        <v>2</v>
      </c>
      <c r="K254" s="5">
        <v>5</v>
      </c>
      <c r="L254" s="5">
        <v>0</v>
      </c>
      <c r="M254" s="5">
        <v>4</v>
      </c>
      <c r="N254" s="5">
        <v>5</v>
      </c>
      <c r="O254" s="5">
        <v>2</v>
      </c>
      <c r="P254" s="8"/>
      <c r="Q254" s="5">
        <v>5</v>
      </c>
      <c r="R254" s="5">
        <v>0</v>
      </c>
      <c r="S254" s="8"/>
    </row>
    <row r="255" spans="1:19" ht="15.75" hidden="1" x14ac:dyDescent="0.25">
      <c r="A255" s="5"/>
      <c r="B255" s="6" t="s">
        <v>31</v>
      </c>
      <c r="C255" s="9"/>
      <c r="D255" s="5">
        <f t="shared" si="12"/>
        <v>25</v>
      </c>
      <c r="E255" s="5">
        <v>2</v>
      </c>
      <c r="F255" s="5">
        <v>3</v>
      </c>
      <c r="G255" s="5">
        <v>2</v>
      </c>
      <c r="H255" s="5">
        <v>3</v>
      </c>
      <c r="I255" s="5">
        <v>0</v>
      </c>
      <c r="J255" s="5">
        <v>2</v>
      </c>
      <c r="K255" s="5">
        <v>1</v>
      </c>
      <c r="L255" s="5">
        <v>3</v>
      </c>
      <c r="M255" s="5">
        <v>0</v>
      </c>
      <c r="N255" s="5">
        <v>0</v>
      </c>
      <c r="O255" s="5">
        <v>4</v>
      </c>
      <c r="P255" s="8"/>
      <c r="Q255" s="14">
        <v>5</v>
      </c>
      <c r="R255" s="14">
        <v>0</v>
      </c>
      <c r="S255" s="8"/>
    </row>
    <row r="256" spans="1:19" ht="15.75" hidden="1" x14ac:dyDescent="0.25">
      <c r="A256" s="5"/>
      <c r="B256" s="6" t="s">
        <v>32</v>
      </c>
      <c r="C256" s="9"/>
      <c r="D256" s="5">
        <f t="shared" si="12"/>
        <v>33</v>
      </c>
      <c r="E256" s="5">
        <v>0</v>
      </c>
      <c r="F256" s="5">
        <v>1</v>
      </c>
      <c r="G256" s="5">
        <v>2</v>
      </c>
      <c r="H256" s="5">
        <v>3</v>
      </c>
      <c r="I256" s="5">
        <v>5</v>
      </c>
      <c r="J256" s="5">
        <v>2</v>
      </c>
      <c r="K256" s="5">
        <v>5</v>
      </c>
      <c r="L256" s="5">
        <v>1</v>
      </c>
      <c r="M256" s="5">
        <v>2</v>
      </c>
      <c r="N256" s="5">
        <v>5</v>
      </c>
      <c r="O256" s="5">
        <v>2</v>
      </c>
      <c r="P256" s="8"/>
      <c r="Q256" s="5">
        <v>5</v>
      </c>
      <c r="R256" s="5">
        <v>0</v>
      </c>
      <c r="S256" s="8"/>
    </row>
    <row r="257" spans="1:19" ht="15.75" hidden="1" x14ac:dyDescent="0.25">
      <c r="A257" s="5"/>
      <c r="B257" s="6" t="s">
        <v>33</v>
      </c>
      <c r="C257" s="9"/>
      <c r="D257" s="5">
        <f t="shared" si="12"/>
        <v>31</v>
      </c>
      <c r="E257" s="5">
        <v>2</v>
      </c>
      <c r="F257" s="5">
        <v>1</v>
      </c>
      <c r="G257" s="5">
        <v>2</v>
      </c>
      <c r="H257" s="5">
        <v>3</v>
      </c>
      <c r="I257" s="5">
        <v>5</v>
      </c>
      <c r="J257" s="5">
        <v>2</v>
      </c>
      <c r="K257" s="5">
        <v>5</v>
      </c>
      <c r="L257" s="5">
        <v>0</v>
      </c>
      <c r="M257" s="5">
        <v>2</v>
      </c>
      <c r="N257" s="5">
        <v>3</v>
      </c>
      <c r="O257" s="5">
        <v>2</v>
      </c>
      <c r="P257" s="8"/>
      <c r="Q257" s="5">
        <v>4</v>
      </c>
      <c r="R257" s="5">
        <v>0</v>
      </c>
      <c r="S257" s="8"/>
    </row>
    <row r="258" spans="1:19" ht="15.75" hidden="1" x14ac:dyDescent="0.25">
      <c r="A258" s="5"/>
      <c r="B258" s="6" t="s">
        <v>39</v>
      </c>
      <c r="C258" s="9"/>
      <c r="D258" s="5">
        <f t="shared" si="12"/>
        <v>33</v>
      </c>
      <c r="E258" s="5">
        <v>0</v>
      </c>
      <c r="F258" s="5">
        <v>1</v>
      </c>
      <c r="G258" s="5">
        <v>2</v>
      </c>
      <c r="H258" s="5">
        <v>3</v>
      </c>
      <c r="I258" s="5">
        <v>5</v>
      </c>
      <c r="J258" s="5">
        <v>2</v>
      </c>
      <c r="K258" s="5">
        <v>5</v>
      </c>
      <c r="L258" s="5">
        <v>1</v>
      </c>
      <c r="M258" s="5">
        <v>2</v>
      </c>
      <c r="N258" s="5">
        <v>5</v>
      </c>
      <c r="O258" s="5">
        <v>2</v>
      </c>
      <c r="P258" s="8"/>
      <c r="Q258" s="5">
        <v>5</v>
      </c>
      <c r="R258" s="5">
        <v>0</v>
      </c>
      <c r="S258" s="8"/>
    </row>
    <row r="259" spans="1:19" ht="31.5" x14ac:dyDescent="0.25">
      <c r="A259" s="5">
        <v>43</v>
      </c>
      <c r="B259" s="6" t="s">
        <v>117</v>
      </c>
      <c r="C259" s="6" t="s">
        <v>116</v>
      </c>
      <c r="D259" s="5">
        <f t="shared" si="12"/>
        <v>36.799999999999997</v>
      </c>
      <c r="E259" s="5">
        <f>(E260+E261+E262+E263+E264)/5</f>
        <v>0</v>
      </c>
      <c r="F259" s="5">
        <f t="shared" ref="F259:R259" si="44">(F260+F261+F262+F263+F264)/5</f>
        <v>2</v>
      </c>
      <c r="G259" s="5">
        <f t="shared" si="44"/>
        <v>2</v>
      </c>
      <c r="H259" s="5">
        <f t="shared" si="44"/>
        <v>3</v>
      </c>
      <c r="I259" s="5">
        <f t="shared" si="44"/>
        <v>5</v>
      </c>
      <c r="J259" s="5">
        <f t="shared" si="44"/>
        <v>2</v>
      </c>
      <c r="K259" s="5">
        <f t="shared" si="44"/>
        <v>5</v>
      </c>
      <c r="L259" s="5">
        <f t="shared" si="44"/>
        <v>0.8</v>
      </c>
      <c r="M259" s="5">
        <f t="shared" si="44"/>
        <v>2.8</v>
      </c>
      <c r="N259" s="5">
        <f t="shared" si="44"/>
        <v>2.4</v>
      </c>
      <c r="O259" s="5">
        <f t="shared" si="44"/>
        <v>4</v>
      </c>
      <c r="P259" s="5">
        <f t="shared" si="44"/>
        <v>0</v>
      </c>
      <c r="Q259" s="5">
        <f t="shared" si="44"/>
        <v>3.8</v>
      </c>
      <c r="R259" s="5">
        <f t="shared" si="44"/>
        <v>4</v>
      </c>
      <c r="S259" s="8"/>
    </row>
    <row r="260" spans="1:19" ht="15.75" hidden="1" x14ac:dyDescent="0.25">
      <c r="A260" s="5"/>
      <c r="B260" s="6" t="s">
        <v>30</v>
      </c>
      <c r="C260" s="9"/>
      <c r="D260" s="5">
        <f t="shared" si="12"/>
        <v>40</v>
      </c>
      <c r="E260" s="5">
        <v>0</v>
      </c>
      <c r="F260" s="5">
        <v>2</v>
      </c>
      <c r="G260" s="5">
        <v>2</v>
      </c>
      <c r="H260" s="5">
        <v>3</v>
      </c>
      <c r="I260" s="5">
        <v>5</v>
      </c>
      <c r="J260" s="5">
        <v>2</v>
      </c>
      <c r="K260" s="5">
        <v>5</v>
      </c>
      <c r="L260" s="5">
        <v>1</v>
      </c>
      <c r="M260" s="5">
        <v>4</v>
      </c>
      <c r="N260" s="5">
        <v>3</v>
      </c>
      <c r="O260" s="5">
        <v>4</v>
      </c>
      <c r="P260" s="8"/>
      <c r="Q260" s="5">
        <v>4</v>
      </c>
      <c r="R260" s="5">
        <v>5</v>
      </c>
      <c r="S260" s="8"/>
    </row>
    <row r="261" spans="1:19" ht="15.75" hidden="1" x14ac:dyDescent="0.25">
      <c r="A261" s="5"/>
      <c r="B261" s="6" t="s">
        <v>31</v>
      </c>
      <c r="C261" s="9"/>
      <c r="D261" s="5">
        <f t="shared" si="12"/>
        <v>35</v>
      </c>
      <c r="E261" s="5">
        <v>0</v>
      </c>
      <c r="F261" s="5">
        <v>2</v>
      </c>
      <c r="G261" s="5">
        <v>2</v>
      </c>
      <c r="H261" s="5">
        <v>3</v>
      </c>
      <c r="I261" s="5">
        <v>5</v>
      </c>
      <c r="J261" s="5">
        <v>2</v>
      </c>
      <c r="K261" s="5">
        <v>5</v>
      </c>
      <c r="L261" s="5">
        <v>1</v>
      </c>
      <c r="M261" s="5">
        <v>4</v>
      </c>
      <c r="N261" s="5">
        <v>3</v>
      </c>
      <c r="O261" s="5">
        <v>4</v>
      </c>
      <c r="P261" s="8"/>
      <c r="Q261" s="5">
        <v>4</v>
      </c>
      <c r="R261" s="5">
        <v>0</v>
      </c>
      <c r="S261" s="8"/>
    </row>
    <row r="262" spans="1:19" ht="15.75" hidden="1" x14ac:dyDescent="0.25">
      <c r="A262" s="5"/>
      <c r="B262" s="6" t="s">
        <v>32</v>
      </c>
      <c r="C262" s="9"/>
      <c r="D262" s="5">
        <f t="shared" si="12"/>
        <v>38</v>
      </c>
      <c r="E262" s="5">
        <v>0</v>
      </c>
      <c r="F262" s="5">
        <v>2</v>
      </c>
      <c r="G262" s="5">
        <v>2</v>
      </c>
      <c r="H262" s="5">
        <v>3</v>
      </c>
      <c r="I262" s="5">
        <v>5</v>
      </c>
      <c r="J262" s="5">
        <v>2</v>
      </c>
      <c r="K262" s="5">
        <v>5</v>
      </c>
      <c r="L262" s="5">
        <v>1</v>
      </c>
      <c r="M262" s="5">
        <v>2</v>
      </c>
      <c r="N262" s="5">
        <v>3</v>
      </c>
      <c r="O262" s="5">
        <v>4</v>
      </c>
      <c r="P262" s="8"/>
      <c r="Q262" s="5">
        <v>4</v>
      </c>
      <c r="R262" s="5">
        <v>5</v>
      </c>
      <c r="S262" s="8"/>
    </row>
    <row r="263" spans="1:19" ht="15.75" hidden="1" x14ac:dyDescent="0.25">
      <c r="A263" s="5"/>
      <c r="B263" s="6" t="s">
        <v>33</v>
      </c>
      <c r="C263" s="9"/>
      <c r="D263" s="5">
        <f t="shared" si="12"/>
        <v>33</v>
      </c>
      <c r="E263" s="5">
        <v>0</v>
      </c>
      <c r="F263" s="5">
        <v>2</v>
      </c>
      <c r="G263" s="5">
        <v>2</v>
      </c>
      <c r="H263" s="5">
        <v>3</v>
      </c>
      <c r="I263" s="5">
        <v>5</v>
      </c>
      <c r="J263" s="5">
        <v>2</v>
      </c>
      <c r="K263" s="5">
        <v>5</v>
      </c>
      <c r="L263" s="5">
        <v>0</v>
      </c>
      <c r="M263" s="5">
        <v>2</v>
      </c>
      <c r="N263" s="5">
        <v>0</v>
      </c>
      <c r="O263" s="5">
        <v>4</v>
      </c>
      <c r="P263" s="8"/>
      <c r="Q263" s="5">
        <v>3</v>
      </c>
      <c r="R263" s="5">
        <v>5</v>
      </c>
      <c r="S263" s="8"/>
    </row>
    <row r="264" spans="1:19" ht="15.75" hidden="1" x14ac:dyDescent="0.25">
      <c r="A264" s="5"/>
      <c r="B264" s="6" t="s">
        <v>39</v>
      </c>
      <c r="C264" s="9"/>
      <c r="D264" s="5">
        <f t="shared" si="12"/>
        <v>38</v>
      </c>
      <c r="E264" s="5">
        <v>0</v>
      </c>
      <c r="F264" s="5">
        <v>2</v>
      </c>
      <c r="G264" s="5">
        <v>2</v>
      </c>
      <c r="H264" s="5">
        <v>3</v>
      </c>
      <c r="I264" s="5">
        <v>5</v>
      </c>
      <c r="J264" s="5">
        <v>2</v>
      </c>
      <c r="K264" s="5">
        <v>5</v>
      </c>
      <c r="L264" s="5">
        <v>1</v>
      </c>
      <c r="M264" s="5">
        <v>2</v>
      </c>
      <c r="N264" s="5">
        <v>3</v>
      </c>
      <c r="O264" s="5">
        <v>4</v>
      </c>
      <c r="P264" s="8"/>
      <c r="Q264" s="5">
        <v>4</v>
      </c>
      <c r="R264" s="5">
        <v>5</v>
      </c>
      <c r="S264" s="8"/>
    </row>
    <row r="265" spans="1:19" ht="63" x14ac:dyDescent="0.25">
      <c r="A265" s="5">
        <v>44</v>
      </c>
      <c r="B265" s="6" t="s">
        <v>119</v>
      </c>
      <c r="C265" s="9" t="s">
        <v>118</v>
      </c>
      <c r="D265" s="5">
        <f t="shared" si="12"/>
        <v>33.800000000000004</v>
      </c>
      <c r="E265" s="5">
        <f>(E266+E267+E268+E269+E270)/5</f>
        <v>1.2</v>
      </c>
      <c r="F265" s="5">
        <f t="shared" ref="F265:R265" si="45">(F266+F267+F268+F269+F270)/5</f>
        <v>1.8</v>
      </c>
      <c r="G265" s="5">
        <f t="shared" si="45"/>
        <v>2</v>
      </c>
      <c r="H265" s="5">
        <f t="shared" si="45"/>
        <v>3</v>
      </c>
      <c r="I265" s="5">
        <f t="shared" si="45"/>
        <v>5</v>
      </c>
      <c r="J265" s="5">
        <f t="shared" si="45"/>
        <v>2</v>
      </c>
      <c r="K265" s="5">
        <f t="shared" si="45"/>
        <v>5</v>
      </c>
      <c r="L265" s="5">
        <f t="shared" si="45"/>
        <v>0.8</v>
      </c>
      <c r="M265" s="5">
        <f t="shared" si="45"/>
        <v>4</v>
      </c>
      <c r="N265" s="5">
        <f t="shared" si="45"/>
        <v>5</v>
      </c>
      <c r="O265" s="5">
        <f t="shared" si="45"/>
        <v>1.6</v>
      </c>
      <c r="P265" s="5">
        <f t="shared" si="45"/>
        <v>0</v>
      </c>
      <c r="Q265" s="5">
        <f t="shared" si="45"/>
        <v>2.4</v>
      </c>
      <c r="R265" s="5">
        <f t="shared" si="45"/>
        <v>0</v>
      </c>
      <c r="S265" s="8"/>
    </row>
    <row r="266" spans="1:19" ht="15.75" hidden="1" x14ac:dyDescent="0.25">
      <c r="A266" s="5"/>
      <c r="B266" s="6" t="s">
        <v>30</v>
      </c>
      <c r="C266" s="9"/>
      <c r="D266" s="5">
        <f t="shared" si="12"/>
        <v>33</v>
      </c>
      <c r="E266" s="5">
        <v>0</v>
      </c>
      <c r="F266" s="5">
        <v>1</v>
      </c>
      <c r="G266" s="5">
        <v>2</v>
      </c>
      <c r="H266" s="5">
        <v>3</v>
      </c>
      <c r="I266" s="5">
        <v>5</v>
      </c>
      <c r="J266" s="5">
        <v>2</v>
      </c>
      <c r="K266" s="5">
        <v>5</v>
      </c>
      <c r="L266" s="5">
        <v>1</v>
      </c>
      <c r="M266" s="5">
        <v>4</v>
      </c>
      <c r="N266" s="5">
        <v>5</v>
      </c>
      <c r="O266" s="5">
        <v>2</v>
      </c>
      <c r="P266" s="8"/>
      <c r="Q266" s="5">
        <v>3</v>
      </c>
      <c r="R266" s="5">
        <v>0</v>
      </c>
      <c r="S266" s="8"/>
    </row>
    <row r="267" spans="1:19" ht="15.75" hidden="1" x14ac:dyDescent="0.25">
      <c r="A267" s="5"/>
      <c r="B267" s="6" t="s">
        <v>31</v>
      </c>
      <c r="C267" s="9"/>
      <c r="D267" s="5">
        <f t="shared" si="12"/>
        <v>36</v>
      </c>
      <c r="E267" s="5">
        <v>2</v>
      </c>
      <c r="F267" s="5">
        <v>2</v>
      </c>
      <c r="G267" s="5">
        <v>2</v>
      </c>
      <c r="H267" s="5">
        <v>3</v>
      </c>
      <c r="I267" s="5">
        <v>5</v>
      </c>
      <c r="J267" s="5">
        <v>2</v>
      </c>
      <c r="K267" s="5">
        <v>5</v>
      </c>
      <c r="L267" s="5">
        <v>1</v>
      </c>
      <c r="M267" s="5">
        <v>4</v>
      </c>
      <c r="N267" s="5">
        <v>5</v>
      </c>
      <c r="O267" s="5">
        <v>2</v>
      </c>
      <c r="P267" s="8"/>
      <c r="Q267" s="5">
        <v>3</v>
      </c>
      <c r="R267" s="5">
        <v>0</v>
      </c>
      <c r="S267" s="8"/>
    </row>
    <row r="268" spans="1:19" ht="15.75" hidden="1" x14ac:dyDescent="0.25">
      <c r="A268" s="5"/>
      <c r="B268" s="6" t="s">
        <v>32</v>
      </c>
      <c r="C268" s="9"/>
      <c r="D268" s="5">
        <f t="shared" si="12"/>
        <v>33</v>
      </c>
      <c r="E268" s="5">
        <v>2</v>
      </c>
      <c r="F268" s="5">
        <v>2</v>
      </c>
      <c r="G268" s="5">
        <v>2</v>
      </c>
      <c r="H268" s="5">
        <v>3</v>
      </c>
      <c r="I268" s="5">
        <v>5</v>
      </c>
      <c r="J268" s="5">
        <v>2</v>
      </c>
      <c r="K268" s="5">
        <v>5</v>
      </c>
      <c r="L268" s="5">
        <v>1</v>
      </c>
      <c r="M268" s="5">
        <v>4</v>
      </c>
      <c r="N268" s="5">
        <v>5</v>
      </c>
      <c r="O268" s="14">
        <v>2</v>
      </c>
      <c r="P268" s="8"/>
      <c r="Q268" s="5">
        <v>0</v>
      </c>
      <c r="R268" s="5">
        <v>0</v>
      </c>
      <c r="S268" s="8"/>
    </row>
    <row r="269" spans="1:19" ht="15.75" hidden="1" x14ac:dyDescent="0.25">
      <c r="A269" s="5"/>
      <c r="B269" s="6" t="s">
        <v>33</v>
      </c>
      <c r="C269" s="9"/>
      <c r="D269" s="5">
        <f t="shared" si="12"/>
        <v>33</v>
      </c>
      <c r="E269" s="5">
        <v>0</v>
      </c>
      <c r="F269" s="5">
        <v>2</v>
      </c>
      <c r="G269" s="5">
        <v>2</v>
      </c>
      <c r="H269" s="5">
        <v>3</v>
      </c>
      <c r="I269" s="5">
        <v>5</v>
      </c>
      <c r="J269" s="5">
        <v>2</v>
      </c>
      <c r="K269" s="5">
        <v>5</v>
      </c>
      <c r="L269" s="5">
        <v>0</v>
      </c>
      <c r="M269" s="5">
        <v>4</v>
      </c>
      <c r="N269" s="5">
        <v>5</v>
      </c>
      <c r="O269" s="5">
        <v>2</v>
      </c>
      <c r="P269" s="8"/>
      <c r="Q269" s="5">
        <v>3</v>
      </c>
      <c r="R269" s="5">
        <v>0</v>
      </c>
      <c r="S269" s="8"/>
    </row>
    <row r="270" spans="1:19" ht="15.75" hidden="1" x14ac:dyDescent="0.25">
      <c r="A270" s="5"/>
      <c r="B270" s="6" t="s">
        <v>39</v>
      </c>
      <c r="C270" s="9"/>
      <c r="D270" s="5">
        <f t="shared" si="12"/>
        <v>34</v>
      </c>
      <c r="E270" s="5">
        <v>2</v>
      </c>
      <c r="F270" s="5">
        <v>2</v>
      </c>
      <c r="G270" s="5">
        <v>2</v>
      </c>
      <c r="H270" s="5">
        <v>3</v>
      </c>
      <c r="I270" s="5">
        <v>5</v>
      </c>
      <c r="J270" s="5">
        <v>2</v>
      </c>
      <c r="K270" s="5">
        <v>5</v>
      </c>
      <c r="L270" s="5">
        <v>1</v>
      </c>
      <c r="M270" s="5">
        <v>4</v>
      </c>
      <c r="N270" s="5">
        <v>5</v>
      </c>
      <c r="O270" s="5">
        <v>0</v>
      </c>
      <c r="P270" s="8"/>
      <c r="Q270" s="5">
        <v>3</v>
      </c>
      <c r="R270" s="5">
        <v>0</v>
      </c>
      <c r="S270" s="8"/>
    </row>
    <row r="271" spans="1:19" ht="47.25" hidden="1" x14ac:dyDescent="0.25">
      <c r="A271" s="5">
        <v>45</v>
      </c>
      <c r="B271" s="6" t="s">
        <v>121</v>
      </c>
      <c r="C271" s="9" t="s">
        <v>120</v>
      </c>
      <c r="D271" s="5">
        <f t="shared" si="12"/>
        <v>35.199999999999996</v>
      </c>
      <c r="E271" s="5">
        <f>(E272+E273+E274+E275+E276)/5</f>
        <v>0</v>
      </c>
      <c r="F271" s="5">
        <f t="shared" ref="F271:R271" si="46">(F272+F273+F274+F275+F276)/5</f>
        <v>0.4</v>
      </c>
      <c r="G271" s="5">
        <f t="shared" si="46"/>
        <v>2</v>
      </c>
      <c r="H271" s="5">
        <f t="shared" si="46"/>
        <v>3</v>
      </c>
      <c r="I271" s="5">
        <f t="shared" si="46"/>
        <v>5</v>
      </c>
      <c r="J271" s="5">
        <f t="shared" si="46"/>
        <v>2</v>
      </c>
      <c r="K271" s="5">
        <f t="shared" si="46"/>
        <v>3</v>
      </c>
      <c r="L271" s="5">
        <f t="shared" si="46"/>
        <v>5</v>
      </c>
      <c r="M271" s="5">
        <f t="shared" si="46"/>
        <v>1.2</v>
      </c>
      <c r="N271" s="5">
        <f t="shared" si="46"/>
        <v>4.5999999999999996</v>
      </c>
      <c r="O271" s="5">
        <f t="shared" si="46"/>
        <v>4</v>
      </c>
      <c r="P271" s="5">
        <f t="shared" si="46"/>
        <v>0</v>
      </c>
      <c r="Q271" s="5">
        <f t="shared" si="46"/>
        <v>5</v>
      </c>
      <c r="R271" s="5">
        <f t="shared" si="46"/>
        <v>0</v>
      </c>
      <c r="S271" s="8"/>
    </row>
    <row r="272" spans="1:19" ht="15.75" hidden="1" x14ac:dyDescent="0.25">
      <c r="A272" s="5"/>
      <c r="B272" s="6" t="s">
        <v>30</v>
      </c>
      <c r="C272" s="9"/>
      <c r="D272" s="5">
        <f t="shared" si="12"/>
        <v>36</v>
      </c>
      <c r="E272" s="5">
        <v>0</v>
      </c>
      <c r="F272" s="5">
        <v>0</v>
      </c>
      <c r="G272" s="5">
        <v>2</v>
      </c>
      <c r="H272" s="5">
        <v>3</v>
      </c>
      <c r="I272" s="5">
        <v>5</v>
      </c>
      <c r="J272" s="5">
        <v>2</v>
      </c>
      <c r="K272" s="5">
        <v>1</v>
      </c>
      <c r="L272" s="5">
        <v>5</v>
      </c>
      <c r="M272" s="5">
        <v>4</v>
      </c>
      <c r="N272" s="5">
        <v>5</v>
      </c>
      <c r="O272" s="5">
        <v>4</v>
      </c>
      <c r="P272" s="8"/>
      <c r="Q272" s="5">
        <v>5</v>
      </c>
      <c r="R272" s="5">
        <v>0</v>
      </c>
      <c r="S272" s="8"/>
    </row>
    <row r="273" spans="1:19" ht="15.75" hidden="1" x14ac:dyDescent="0.25">
      <c r="A273" s="5"/>
      <c r="B273" s="6" t="s">
        <v>31</v>
      </c>
      <c r="C273" s="9"/>
      <c r="D273" s="5">
        <f t="shared" si="12"/>
        <v>34</v>
      </c>
      <c r="E273" s="14">
        <v>0</v>
      </c>
      <c r="F273" s="5">
        <v>0</v>
      </c>
      <c r="G273" s="5">
        <v>2</v>
      </c>
      <c r="H273" s="5">
        <v>3</v>
      </c>
      <c r="I273" s="5">
        <v>5</v>
      </c>
      <c r="J273" s="5">
        <v>2</v>
      </c>
      <c r="K273" s="5">
        <v>1</v>
      </c>
      <c r="L273" s="5">
        <v>5</v>
      </c>
      <c r="M273" s="5">
        <v>2</v>
      </c>
      <c r="N273" s="5">
        <v>5</v>
      </c>
      <c r="O273" s="5">
        <v>4</v>
      </c>
      <c r="P273" s="8"/>
      <c r="Q273" s="5">
        <v>5</v>
      </c>
      <c r="R273" s="5">
        <v>0</v>
      </c>
      <c r="S273" s="8"/>
    </row>
    <row r="274" spans="1:19" ht="15.75" hidden="1" x14ac:dyDescent="0.25">
      <c r="A274" s="5"/>
      <c r="B274" s="6" t="s">
        <v>32</v>
      </c>
      <c r="C274" s="9"/>
      <c r="D274" s="5">
        <f t="shared" si="12"/>
        <v>37</v>
      </c>
      <c r="E274" s="5">
        <v>0</v>
      </c>
      <c r="F274" s="5">
        <v>1</v>
      </c>
      <c r="G274" s="5">
        <v>2</v>
      </c>
      <c r="H274" s="5">
        <v>3</v>
      </c>
      <c r="I274" s="5">
        <v>5</v>
      </c>
      <c r="J274" s="5">
        <v>2</v>
      </c>
      <c r="K274" s="5">
        <v>5</v>
      </c>
      <c r="L274" s="5">
        <v>5</v>
      </c>
      <c r="M274" s="5">
        <v>0</v>
      </c>
      <c r="N274" s="5">
        <v>5</v>
      </c>
      <c r="O274" s="5">
        <v>4</v>
      </c>
      <c r="P274" s="8"/>
      <c r="Q274" s="5">
        <v>5</v>
      </c>
      <c r="R274" s="5">
        <v>0</v>
      </c>
      <c r="S274" s="8"/>
    </row>
    <row r="275" spans="1:19" ht="15.75" hidden="1" x14ac:dyDescent="0.25">
      <c r="A275" s="5"/>
      <c r="B275" s="6" t="s">
        <v>33</v>
      </c>
      <c r="C275" s="9"/>
      <c r="D275" s="5">
        <f t="shared" si="12"/>
        <v>32</v>
      </c>
      <c r="E275" s="5">
        <v>0</v>
      </c>
      <c r="F275" s="5">
        <v>0</v>
      </c>
      <c r="G275" s="5">
        <v>2</v>
      </c>
      <c r="H275" s="5">
        <v>3</v>
      </c>
      <c r="I275" s="5">
        <v>5</v>
      </c>
      <c r="J275" s="5">
        <v>2</v>
      </c>
      <c r="K275" s="5">
        <v>3</v>
      </c>
      <c r="L275" s="5">
        <v>5</v>
      </c>
      <c r="M275" s="5">
        <v>0</v>
      </c>
      <c r="N275" s="5">
        <v>3</v>
      </c>
      <c r="O275" s="5">
        <v>4</v>
      </c>
      <c r="P275" s="8"/>
      <c r="Q275" s="5">
        <v>5</v>
      </c>
      <c r="R275" s="5">
        <v>0</v>
      </c>
      <c r="S275" s="8"/>
    </row>
    <row r="276" spans="1:19" ht="15.75" hidden="1" x14ac:dyDescent="0.25">
      <c r="A276" s="5"/>
      <c r="B276" s="6" t="s">
        <v>39</v>
      </c>
      <c r="C276" s="9"/>
      <c r="D276" s="5">
        <f t="shared" si="12"/>
        <v>37</v>
      </c>
      <c r="E276" s="5">
        <v>0</v>
      </c>
      <c r="F276" s="5">
        <v>1</v>
      </c>
      <c r="G276" s="5">
        <v>2</v>
      </c>
      <c r="H276" s="5">
        <v>3</v>
      </c>
      <c r="I276" s="5">
        <v>5</v>
      </c>
      <c r="J276" s="5">
        <v>2</v>
      </c>
      <c r="K276" s="5">
        <v>5</v>
      </c>
      <c r="L276" s="5">
        <v>5</v>
      </c>
      <c r="M276" s="5">
        <v>0</v>
      </c>
      <c r="N276" s="5">
        <v>5</v>
      </c>
      <c r="O276" s="5">
        <v>4</v>
      </c>
      <c r="P276" s="8"/>
      <c r="Q276" s="5">
        <v>5</v>
      </c>
      <c r="R276" s="5">
        <v>0</v>
      </c>
      <c r="S276" s="8"/>
    </row>
    <row r="277" spans="1:19" ht="47.25" x14ac:dyDescent="0.25">
      <c r="A277" s="5">
        <v>46</v>
      </c>
      <c r="B277" s="6" t="s">
        <v>123</v>
      </c>
      <c r="C277" s="9" t="s">
        <v>122</v>
      </c>
      <c r="D277" s="5">
        <f t="shared" si="12"/>
        <v>34</v>
      </c>
      <c r="E277" s="5">
        <f>(E278+E279+E280+E281+E282)/5</f>
        <v>0</v>
      </c>
      <c r="F277" s="5">
        <f t="shared" ref="F277:R277" si="47">(F278+F279+F280+F281+F282)/5</f>
        <v>2</v>
      </c>
      <c r="G277" s="5">
        <f t="shared" si="47"/>
        <v>2</v>
      </c>
      <c r="H277" s="5">
        <f t="shared" si="47"/>
        <v>3</v>
      </c>
      <c r="I277" s="5">
        <f t="shared" si="47"/>
        <v>5</v>
      </c>
      <c r="J277" s="5">
        <f t="shared" si="47"/>
        <v>2</v>
      </c>
      <c r="K277" s="5">
        <f t="shared" si="47"/>
        <v>3.4</v>
      </c>
      <c r="L277" s="5">
        <f t="shared" si="47"/>
        <v>0.8</v>
      </c>
      <c r="M277" s="5">
        <f t="shared" si="47"/>
        <v>0.4</v>
      </c>
      <c r="N277" s="5">
        <f t="shared" si="47"/>
        <v>5</v>
      </c>
      <c r="O277" s="5">
        <f t="shared" si="47"/>
        <v>4</v>
      </c>
      <c r="P277" s="5">
        <f t="shared" si="47"/>
        <v>0</v>
      </c>
      <c r="Q277" s="5">
        <f t="shared" si="47"/>
        <v>2.4</v>
      </c>
      <c r="R277" s="5">
        <f t="shared" si="47"/>
        <v>4</v>
      </c>
      <c r="S277" s="8"/>
    </row>
    <row r="278" spans="1:19" ht="15.75" hidden="1" x14ac:dyDescent="0.25">
      <c r="A278" s="5"/>
      <c r="B278" s="6" t="s">
        <v>30</v>
      </c>
      <c r="C278" s="9"/>
      <c r="D278" s="5">
        <f t="shared" si="12"/>
        <v>35</v>
      </c>
      <c r="E278" s="5">
        <v>0</v>
      </c>
      <c r="F278" s="5">
        <v>2</v>
      </c>
      <c r="G278" s="5">
        <v>2</v>
      </c>
      <c r="H278" s="5">
        <v>3</v>
      </c>
      <c r="I278" s="5">
        <v>5</v>
      </c>
      <c r="J278" s="5">
        <v>2</v>
      </c>
      <c r="K278" s="5">
        <v>3</v>
      </c>
      <c r="L278" s="5">
        <v>1</v>
      </c>
      <c r="M278" s="5">
        <v>0</v>
      </c>
      <c r="N278" s="5">
        <v>5</v>
      </c>
      <c r="O278" s="5">
        <v>4</v>
      </c>
      <c r="P278" s="8"/>
      <c r="Q278" s="5">
        <v>3</v>
      </c>
      <c r="R278" s="5">
        <v>5</v>
      </c>
      <c r="S278" s="8"/>
    </row>
    <row r="279" spans="1:19" ht="15.75" hidden="1" x14ac:dyDescent="0.25">
      <c r="A279" s="5"/>
      <c r="B279" s="6" t="s">
        <v>31</v>
      </c>
      <c r="C279" s="9"/>
      <c r="D279" s="5">
        <f t="shared" si="12"/>
        <v>32</v>
      </c>
      <c r="E279" s="5">
        <v>0</v>
      </c>
      <c r="F279" s="5">
        <v>2</v>
      </c>
      <c r="G279" s="5">
        <v>2</v>
      </c>
      <c r="H279" s="5">
        <v>3</v>
      </c>
      <c r="I279" s="5">
        <v>5</v>
      </c>
      <c r="J279" s="5">
        <v>2</v>
      </c>
      <c r="K279" s="5">
        <v>3</v>
      </c>
      <c r="L279" s="5">
        <v>1</v>
      </c>
      <c r="M279" s="5">
        <v>2</v>
      </c>
      <c r="N279" s="5">
        <v>5</v>
      </c>
      <c r="O279" s="5">
        <v>4</v>
      </c>
      <c r="P279" s="8"/>
      <c r="Q279" s="5">
        <v>3</v>
      </c>
      <c r="R279" s="5">
        <v>0</v>
      </c>
      <c r="S279" s="8"/>
    </row>
    <row r="280" spans="1:19" ht="15.75" hidden="1" x14ac:dyDescent="0.25">
      <c r="A280" s="5"/>
      <c r="B280" s="6" t="s">
        <v>32</v>
      </c>
      <c r="C280" s="9"/>
      <c r="D280" s="5">
        <f t="shared" si="12"/>
        <v>32</v>
      </c>
      <c r="E280" s="5">
        <v>0</v>
      </c>
      <c r="F280" s="5">
        <v>2</v>
      </c>
      <c r="G280" s="5">
        <v>2</v>
      </c>
      <c r="H280" s="5">
        <v>3</v>
      </c>
      <c r="I280" s="5">
        <v>5</v>
      </c>
      <c r="J280" s="5">
        <v>2</v>
      </c>
      <c r="K280" s="5">
        <v>3</v>
      </c>
      <c r="L280" s="5">
        <v>1</v>
      </c>
      <c r="M280" s="5">
        <v>0</v>
      </c>
      <c r="N280" s="5">
        <v>5</v>
      </c>
      <c r="O280" s="5">
        <v>4</v>
      </c>
      <c r="P280" s="8"/>
      <c r="Q280" s="5">
        <v>0</v>
      </c>
      <c r="R280" s="5">
        <v>5</v>
      </c>
      <c r="S280" s="8"/>
    </row>
    <row r="281" spans="1:19" ht="15.75" hidden="1" x14ac:dyDescent="0.25">
      <c r="A281" s="5"/>
      <c r="B281" s="6" t="s">
        <v>33</v>
      </c>
      <c r="C281" s="9"/>
      <c r="D281" s="5">
        <f t="shared" si="12"/>
        <v>36</v>
      </c>
      <c r="E281" s="5">
        <v>0</v>
      </c>
      <c r="F281" s="5">
        <v>2</v>
      </c>
      <c r="G281" s="5">
        <v>2</v>
      </c>
      <c r="H281" s="5">
        <v>3</v>
      </c>
      <c r="I281" s="5">
        <v>5</v>
      </c>
      <c r="J281" s="5">
        <v>2</v>
      </c>
      <c r="K281" s="5">
        <v>5</v>
      </c>
      <c r="L281" s="5">
        <v>0</v>
      </c>
      <c r="M281" s="5">
        <v>0</v>
      </c>
      <c r="N281" s="5">
        <v>5</v>
      </c>
      <c r="O281" s="5">
        <v>4</v>
      </c>
      <c r="P281" s="8"/>
      <c r="Q281" s="5">
        <v>3</v>
      </c>
      <c r="R281" s="5">
        <v>5</v>
      </c>
      <c r="S281" s="8"/>
    </row>
    <row r="282" spans="1:19" ht="15.75" hidden="1" x14ac:dyDescent="0.25">
      <c r="A282" s="5"/>
      <c r="B282" s="6" t="s">
        <v>39</v>
      </c>
      <c r="C282" s="9"/>
      <c r="D282" s="5">
        <f t="shared" si="12"/>
        <v>35</v>
      </c>
      <c r="E282" s="5">
        <v>0</v>
      </c>
      <c r="F282" s="5">
        <v>2</v>
      </c>
      <c r="G282" s="5">
        <v>2</v>
      </c>
      <c r="H282" s="5">
        <v>3</v>
      </c>
      <c r="I282" s="5">
        <v>5</v>
      </c>
      <c r="J282" s="5">
        <v>2</v>
      </c>
      <c r="K282" s="5">
        <v>3</v>
      </c>
      <c r="L282" s="5">
        <v>1</v>
      </c>
      <c r="M282" s="5">
        <v>0</v>
      </c>
      <c r="N282" s="5">
        <v>5</v>
      </c>
      <c r="O282" s="5">
        <v>4</v>
      </c>
      <c r="P282" s="8"/>
      <c r="Q282" s="5">
        <v>3</v>
      </c>
      <c r="R282" s="5">
        <v>5</v>
      </c>
      <c r="S282" s="8"/>
    </row>
    <row r="283" spans="1:19" ht="31.5" x14ac:dyDescent="0.25">
      <c r="A283" s="5">
        <v>47</v>
      </c>
      <c r="B283" s="6" t="s">
        <v>125</v>
      </c>
      <c r="C283" s="9" t="s">
        <v>124</v>
      </c>
      <c r="D283" s="5">
        <f t="shared" si="12"/>
        <v>34.799999999999997</v>
      </c>
      <c r="E283" s="5">
        <f>(E284+E285+E286+E287+E288)/5</f>
        <v>0</v>
      </c>
      <c r="F283" s="5">
        <f t="shared" ref="F283:R283" si="48">(F284+F285+F286+F287+F288)/5</f>
        <v>1.8</v>
      </c>
      <c r="G283" s="5">
        <f t="shared" si="48"/>
        <v>0</v>
      </c>
      <c r="H283" s="5">
        <f t="shared" si="48"/>
        <v>3</v>
      </c>
      <c r="I283" s="5">
        <f t="shared" si="48"/>
        <v>4</v>
      </c>
      <c r="J283" s="5">
        <f t="shared" si="48"/>
        <v>2</v>
      </c>
      <c r="K283" s="5">
        <f t="shared" si="48"/>
        <v>5</v>
      </c>
      <c r="L283" s="5">
        <f t="shared" si="48"/>
        <v>0.8</v>
      </c>
      <c r="M283" s="5">
        <f t="shared" si="48"/>
        <v>2.8</v>
      </c>
      <c r="N283" s="5">
        <f t="shared" si="48"/>
        <v>5</v>
      </c>
      <c r="O283" s="5">
        <f t="shared" si="48"/>
        <v>4</v>
      </c>
      <c r="P283" s="5">
        <f t="shared" si="48"/>
        <v>0</v>
      </c>
      <c r="Q283" s="5">
        <f t="shared" si="48"/>
        <v>2.4</v>
      </c>
      <c r="R283" s="5">
        <f t="shared" si="48"/>
        <v>4</v>
      </c>
      <c r="S283" s="8"/>
    </row>
    <row r="284" spans="1:19" ht="15.75" hidden="1" x14ac:dyDescent="0.25">
      <c r="A284" s="5"/>
      <c r="B284" s="6" t="s">
        <v>30</v>
      </c>
      <c r="C284" s="9"/>
      <c r="D284" s="5">
        <f t="shared" si="12"/>
        <v>39</v>
      </c>
      <c r="E284" s="5">
        <v>0</v>
      </c>
      <c r="F284" s="5">
        <v>2</v>
      </c>
      <c r="G284" s="5">
        <v>0</v>
      </c>
      <c r="H284" s="5">
        <v>3</v>
      </c>
      <c r="I284" s="5">
        <v>5</v>
      </c>
      <c r="J284" s="5">
        <v>2</v>
      </c>
      <c r="K284" s="5">
        <v>5</v>
      </c>
      <c r="L284" s="5">
        <v>1</v>
      </c>
      <c r="M284" s="5">
        <v>4</v>
      </c>
      <c r="N284" s="5">
        <v>5</v>
      </c>
      <c r="O284" s="5">
        <v>4</v>
      </c>
      <c r="P284" s="8"/>
      <c r="Q284" s="5">
        <v>3</v>
      </c>
      <c r="R284" s="5">
        <v>5</v>
      </c>
      <c r="S284" s="8"/>
    </row>
    <row r="285" spans="1:19" ht="15.75" hidden="1" x14ac:dyDescent="0.25">
      <c r="A285" s="5"/>
      <c r="B285" s="6" t="s">
        <v>31</v>
      </c>
      <c r="C285" s="9"/>
      <c r="D285" s="5">
        <f t="shared" si="12"/>
        <v>28</v>
      </c>
      <c r="E285" s="5">
        <v>0</v>
      </c>
      <c r="F285" s="5">
        <v>1</v>
      </c>
      <c r="G285" s="5">
        <v>0</v>
      </c>
      <c r="H285" s="5">
        <v>3</v>
      </c>
      <c r="I285" s="5">
        <v>0</v>
      </c>
      <c r="J285" s="5">
        <v>2</v>
      </c>
      <c r="K285" s="5">
        <v>5</v>
      </c>
      <c r="L285" s="5">
        <v>1</v>
      </c>
      <c r="M285" s="5">
        <v>4</v>
      </c>
      <c r="N285" s="5">
        <v>5</v>
      </c>
      <c r="O285" s="5">
        <v>4</v>
      </c>
      <c r="P285" s="8"/>
      <c r="Q285" s="5">
        <v>3</v>
      </c>
      <c r="R285" s="5">
        <v>0</v>
      </c>
      <c r="S285" s="8"/>
    </row>
    <row r="286" spans="1:19" ht="15.75" hidden="1" x14ac:dyDescent="0.25">
      <c r="A286" s="5"/>
      <c r="B286" s="6" t="s">
        <v>32</v>
      </c>
      <c r="C286" s="9"/>
      <c r="D286" s="5">
        <f t="shared" si="12"/>
        <v>34</v>
      </c>
      <c r="E286" s="5">
        <v>0</v>
      </c>
      <c r="F286" s="5">
        <v>2</v>
      </c>
      <c r="G286" s="5">
        <v>0</v>
      </c>
      <c r="H286" s="5">
        <v>3</v>
      </c>
      <c r="I286" s="5">
        <v>5</v>
      </c>
      <c r="J286" s="5">
        <v>2</v>
      </c>
      <c r="K286" s="5">
        <v>5</v>
      </c>
      <c r="L286" s="5">
        <v>1</v>
      </c>
      <c r="M286" s="5">
        <v>2</v>
      </c>
      <c r="N286" s="5">
        <v>5</v>
      </c>
      <c r="O286" s="5">
        <v>4</v>
      </c>
      <c r="P286" s="8"/>
      <c r="Q286" s="5">
        <v>0</v>
      </c>
      <c r="R286" s="5">
        <v>5</v>
      </c>
      <c r="S286" s="8"/>
    </row>
    <row r="287" spans="1:19" ht="15.75" hidden="1" x14ac:dyDescent="0.25">
      <c r="A287" s="5"/>
      <c r="B287" s="6" t="s">
        <v>33</v>
      </c>
      <c r="C287" s="9"/>
      <c r="D287" s="5">
        <f t="shared" si="12"/>
        <v>36</v>
      </c>
      <c r="E287" s="5">
        <v>0</v>
      </c>
      <c r="F287" s="5">
        <v>2</v>
      </c>
      <c r="G287" s="5">
        <v>0</v>
      </c>
      <c r="H287" s="5">
        <v>3</v>
      </c>
      <c r="I287" s="5">
        <v>5</v>
      </c>
      <c r="J287" s="5">
        <v>2</v>
      </c>
      <c r="K287" s="5">
        <v>5</v>
      </c>
      <c r="L287" s="5">
        <v>0</v>
      </c>
      <c r="M287" s="5">
        <v>2</v>
      </c>
      <c r="N287" s="5">
        <v>5</v>
      </c>
      <c r="O287" s="5">
        <v>4</v>
      </c>
      <c r="P287" s="8"/>
      <c r="Q287" s="5">
        <v>3</v>
      </c>
      <c r="R287" s="5">
        <v>5</v>
      </c>
      <c r="S287" s="8"/>
    </row>
    <row r="288" spans="1:19" ht="15.75" hidden="1" x14ac:dyDescent="0.25">
      <c r="A288" s="5"/>
      <c r="B288" s="6" t="s">
        <v>39</v>
      </c>
      <c r="C288" s="9"/>
      <c r="D288" s="5">
        <f t="shared" si="12"/>
        <v>37</v>
      </c>
      <c r="E288" s="5">
        <v>0</v>
      </c>
      <c r="F288" s="5">
        <v>2</v>
      </c>
      <c r="G288" s="5">
        <v>0</v>
      </c>
      <c r="H288" s="5">
        <v>3</v>
      </c>
      <c r="I288" s="5">
        <v>5</v>
      </c>
      <c r="J288" s="5">
        <v>2</v>
      </c>
      <c r="K288" s="5">
        <v>5</v>
      </c>
      <c r="L288" s="5">
        <v>1</v>
      </c>
      <c r="M288" s="5">
        <v>2</v>
      </c>
      <c r="N288" s="5">
        <v>5</v>
      </c>
      <c r="O288" s="5">
        <v>4</v>
      </c>
      <c r="P288" s="8"/>
      <c r="Q288" s="5">
        <v>3</v>
      </c>
      <c r="R288" s="5">
        <v>5</v>
      </c>
      <c r="S288" s="8"/>
    </row>
    <row r="289" spans="1:19" ht="47.25" x14ac:dyDescent="0.25">
      <c r="A289" s="5">
        <v>48</v>
      </c>
      <c r="B289" s="6" t="s">
        <v>127</v>
      </c>
      <c r="C289" s="9" t="s">
        <v>126</v>
      </c>
      <c r="D289" s="5">
        <f t="shared" si="12"/>
        <v>28</v>
      </c>
      <c r="E289" s="5">
        <f>(E290+E291+E292+E293+E294)/5</f>
        <v>0</v>
      </c>
      <c r="F289" s="5">
        <f t="shared" ref="F289:R289" si="49">(F290+F291+F292+F293+F294)/5</f>
        <v>2</v>
      </c>
      <c r="G289" s="5">
        <f t="shared" si="49"/>
        <v>2</v>
      </c>
      <c r="H289" s="5">
        <f t="shared" si="49"/>
        <v>3</v>
      </c>
      <c r="I289" s="5">
        <f t="shared" si="49"/>
        <v>4</v>
      </c>
      <c r="J289" s="5">
        <f t="shared" si="49"/>
        <v>2</v>
      </c>
      <c r="K289" s="5">
        <f t="shared" si="49"/>
        <v>5</v>
      </c>
      <c r="L289" s="5">
        <f t="shared" si="49"/>
        <v>0.8</v>
      </c>
      <c r="M289" s="5">
        <f t="shared" si="49"/>
        <v>0.4</v>
      </c>
      <c r="N289" s="5">
        <f t="shared" si="49"/>
        <v>0</v>
      </c>
      <c r="O289" s="5">
        <f t="shared" si="49"/>
        <v>4</v>
      </c>
      <c r="P289" s="5">
        <f t="shared" si="49"/>
        <v>0</v>
      </c>
      <c r="Q289" s="5">
        <f t="shared" si="49"/>
        <v>4.8</v>
      </c>
      <c r="R289" s="5">
        <f t="shared" si="49"/>
        <v>0</v>
      </c>
      <c r="S289" s="8"/>
    </row>
    <row r="290" spans="1:19" ht="15.75" hidden="1" x14ac:dyDescent="0.25">
      <c r="A290" s="5"/>
      <c r="B290" s="6" t="s">
        <v>30</v>
      </c>
      <c r="C290" s="9"/>
      <c r="D290" s="5">
        <f t="shared" si="12"/>
        <v>31</v>
      </c>
      <c r="E290" s="5">
        <v>0</v>
      </c>
      <c r="F290" s="5">
        <v>2</v>
      </c>
      <c r="G290" s="5">
        <v>2</v>
      </c>
      <c r="H290" s="5">
        <v>3</v>
      </c>
      <c r="I290" s="5">
        <v>5</v>
      </c>
      <c r="J290" s="5">
        <v>2</v>
      </c>
      <c r="K290" s="5">
        <v>5</v>
      </c>
      <c r="L290" s="5">
        <v>1</v>
      </c>
      <c r="M290" s="5">
        <v>2</v>
      </c>
      <c r="N290" s="5">
        <v>0</v>
      </c>
      <c r="O290" s="5">
        <v>4</v>
      </c>
      <c r="P290" s="8"/>
      <c r="Q290" s="5">
        <v>5</v>
      </c>
      <c r="R290" s="5">
        <v>0</v>
      </c>
      <c r="S290" s="8"/>
    </row>
    <row r="291" spans="1:19" ht="15.75" hidden="1" x14ac:dyDescent="0.25">
      <c r="A291" s="5"/>
      <c r="B291" s="6" t="s">
        <v>31</v>
      </c>
      <c r="C291" s="9"/>
      <c r="D291" s="5">
        <f t="shared" si="12"/>
        <v>24</v>
      </c>
      <c r="E291" s="5">
        <v>0</v>
      </c>
      <c r="F291" s="5">
        <v>2</v>
      </c>
      <c r="G291" s="5">
        <v>2</v>
      </c>
      <c r="H291" s="5">
        <v>3</v>
      </c>
      <c r="I291" s="5">
        <v>0</v>
      </c>
      <c r="J291" s="5">
        <v>2</v>
      </c>
      <c r="K291" s="5">
        <v>5</v>
      </c>
      <c r="L291" s="5">
        <v>1</v>
      </c>
      <c r="M291" s="5">
        <v>0</v>
      </c>
      <c r="N291" s="5">
        <v>0</v>
      </c>
      <c r="O291" s="5">
        <v>4</v>
      </c>
      <c r="P291" s="8"/>
      <c r="Q291" s="5">
        <v>5</v>
      </c>
      <c r="R291" s="5">
        <v>0</v>
      </c>
      <c r="S291" s="8"/>
    </row>
    <row r="292" spans="1:19" ht="15.75" hidden="1" x14ac:dyDescent="0.25">
      <c r="A292" s="5"/>
      <c r="B292" s="6" t="s">
        <v>32</v>
      </c>
      <c r="C292" s="9"/>
      <c r="D292" s="5">
        <f t="shared" si="12"/>
        <v>29</v>
      </c>
      <c r="E292" s="5">
        <v>0</v>
      </c>
      <c r="F292" s="5">
        <v>2</v>
      </c>
      <c r="G292" s="5">
        <v>2</v>
      </c>
      <c r="H292" s="5">
        <v>3</v>
      </c>
      <c r="I292" s="5">
        <v>5</v>
      </c>
      <c r="J292" s="5">
        <v>2</v>
      </c>
      <c r="K292" s="5">
        <v>5</v>
      </c>
      <c r="L292" s="5">
        <v>1</v>
      </c>
      <c r="M292" s="5">
        <v>0</v>
      </c>
      <c r="N292" s="5">
        <v>0</v>
      </c>
      <c r="O292" s="5">
        <v>4</v>
      </c>
      <c r="P292" s="8"/>
      <c r="Q292" s="5">
        <v>5</v>
      </c>
      <c r="R292" s="5">
        <v>0</v>
      </c>
      <c r="S292" s="8"/>
    </row>
    <row r="293" spans="1:19" ht="15.75" hidden="1" x14ac:dyDescent="0.25">
      <c r="A293" s="5"/>
      <c r="B293" s="6" t="s">
        <v>33</v>
      </c>
      <c r="C293" s="9"/>
      <c r="D293" s="5">
        <f t="shared" si="12"/>
        <v>27</v>
      </c>
      <c r="E293" s="5">
        <v>0</v>
      </c>
      <c r="F293" s="5">
        <v>2</v>
      </c>
      <c r="G293" s="5">
        <v>2</v>
      </c>
      <c r="H293" s="5">
        <v>3</v>
      </c>
      <c r="I293" s="5">
        <v>5</v>
      </c>
      <c r="J293" s="5">
        <v>2</v>
      </c>
      <c r="K293" s="5">
        <v>5</v>
      </c>
      <c r="L293" s="5">
        <v>0</v>
      </c>
      <c r="M293" s="5">
        <v>0</v>
      </c>
      <c r="N293" s="5">
        <v>0</v>
      </c>
      <c r="O293" s="5">
        <v>4</v>
      </c>
      <c r="P293" s="8"/>
      <c r="Q293" s="5">
        <v>4</v>
      </c>
      <c r="R293" s="5">
        <v>0</v>
      </c>
      <c r="S293" s="8"/>
    </row>
    <row r="294" spans="1:19" ht="15.75" hidden="1" x14ac:dyDescent="0.25">
      <c r="A294" s="5"/>
      <c r="B294" s="6" t="s">
        <v>39</v>
      </c>
      <c r="C294" s="9"/>
      <c r="D294" s="5">
        <f t="shared" si="12"/>
        <v>29</v>
      </c>
      <c r="E294" s="5">
        <v>0</v>
      </c>
      <c r="F294" s="5">
        <v>2</v>
      </c>
      <c r="G294" s="5">
        <v>2</v>
      </c>
      <c r="H294" s="5">
        <v>3</v>
      </c>
      <c r="I294" s="5">
        <v>5</v>
      </c>
      <c r="J294" s="5">
        <v>2</v>
      </c>
      <c r="K294" s="5">
        <v>5</v>
      </c>
      <c r="L294" s="5">
        <v>1</v>
      </c>
      <c r="M294" s="5">
        <v>0</v>
      </c>
      <c r="N294" s="5">
        <v>0</v>
      </c>
      <c r="O294" s="5">
        <v>4</v>
      </c>
      <c r="P294" s="8"/>
      <c r="Q294" s="5">
        <v>5</v>
      </c>
      <c r="R294" s="5">
        <v>0</v>
      </c>
      <c r="S294" s="8"/>
    </row>
    <row r="295" spans="1:19" ht="31.5" x14ac:dyDescent="0.25">
      <c r="A295" s="5">
        <v>49</v>
      </c>
      <c r="B295" s="6" t="s">
        <v>129</v>
      </c>
      <c r="C295" s="9" t="s">
        <v>128</v>
      </c>
      <c r="D295" s="5">
        <f t="shared" si="12"/>
        <v>26.6</v>
      </c>
      <c r="E295" s="5">
        <f>(E296+E297+E298+E299+E300)/5</f>
        <v>0</v>
      </c>
      <c r="F295" s="5">
        <f t="shared" ref="F295:R295" si="50">(F296+F297+F298+F299+F300)/5</f>
        <v>2</v>
      </c>
      <c r="G295" s="5">
        <f t="shared" si="50"/>
        <v>2</v>
      </c>
      <c r="H295" s="5">
        <f t="shared" si="50"/>
        <v>3</v>
      </c>
      <c r="I295" s="5">
        <f t="shared" si="50"/>
        <v>4</v>
      </c>
      <c r="J295" s="5">
        <f t="shared" si="50"/>
        <v>0</v>
      </c>
      <c r="K295" s="5">
        <f t="shared" si="50"/>
        <v>5</v>
      </c>
      <c r="L295" s="5">
        <f t="shared" si="50"/>
        <v>0.8</v>
      </c>
      <c r="M295" s="5">
        <f t="shared" si="50"/>
        <v>0.8</v>
      </c>
      <c r="N295" s="5">
        <f t="shared" si="50"/>
        <v>0</v>
      </c>
      <c r="O295" s="5">
        <f t="shared" si="50"/>
        <v>4</v>
      </c>
      <c r="P295" s="5">
        <f t="shared" si="50"/>
        <v>0</v>
      </c>
      <c r="Q295" s="5">
        <f t="shared" si="50"/>
        <v>5</v>
      </c>
      <c r="R295" s="5">
        <f t="shared" si="50"/>
        <v>0</v>
      </c>
      <c r="S295" s="8"/>
    </row>
    <row r="296" spans="1:19" ht="15.75" hidden="1" x14ac:dyDescent="0.25">
      <c r="A296" s="5"/>
      <c r="B296" s="6" t="s">
        <v>30</v>
      </c>
      <c r="C296" s="9"/>
      <c r="D296" s="5">
        <f t="shared" si="12"/>
        <v>29</v>
      </c>
      <c r="E296" s="5">
        <v>0</v>
      </c>
      <c r="F296" s="5">
        <v>2</v>
      </c>
      <c r="G296" s="5">
        <v>2</v>
      </c>
      <c r="H296" s="5">
        <v>3</v>
      </c>
      <c r="I296" s="5">
        <v>5</v>
      </c>
      <c r="J296" s="5">
        <v>0</v>
      </c>
      <c r="K296" s="5">
        <v>5</v>
      </c>
      <c r="L296" s="5">
        <v>1</v>
      </c>
      <c r="M296" s="5">
        <v>2</v>
      </c>
      <c r="N296" s="5">
        <v>0</v>
      </c>
      <c r="O296" s="5">
        <v>4</v>
      </c>
      <c r="P296" s="8"/>
      <c r="Q296" s="5">
        <v>5</v>
      </c>
      <c r="R296" s="5">
        <v>0</v>
      </c>
      <c r="S296" s="8"/>
    </row>
    <row r="297" spans="1:19" ht="15.75" hidden="1" x14ac:dyDescent="0.25">
      <c r="A297" s="5"/>
      <c r="B297" s="6" t="s">
        <v>31</v>
      </c>
      <c r="C297" s="9"/>
      <c r="D297" s="5">
        <f t="shared" si="12"/>
        <v>24</v>
      </c>
      <c r="E297" s="5">
        <v>0</v>
      </c>
      <c r="F297" s="5">
        <v>2</v>
      </c>
      <c r="G297" s="5">
        <v>2</v>
      </c>
      <c r="H297" s="5">
        <v>3</v>
      </c>
      <c r="I297" s="5">
        <v>0</v>
      </c>
      <c r="J297" s="5">
        <v>0</v>
      </c>
      <c r="K297" s="5">
        <v>5</v>
      </c>
      <c r="L297" s="5">
        <v>1</v>
      </c>
      <c r="M297" s="5">
        <v>2</v>
      </c>
      <c r="N297" s="5">
        <v>0</v>
      </c>
      <c r="O297" s="5">
        <v>4</v>
      </c>
      <c r="P297" s="8"/>
      <c r="Q297" s="5">
        <v>5</v>
      </c>
      <c r="R297" s="5">
        <v>0</v>
      </c>
      <c r="S297" s="8"/>
    </row>
    <row r="298" spans="1:19" ht="15.75" hidden="1" x14ac:dyDescent="0.25">
      <c r="A298" s="5"/>
      <c r="B298" s="6" t="s">
        <v>32</v>
      </c>
      <c r="C298" s="9"/>
      <c r="D298" s="5">
        <f t="shared" si="12"/>
        <v>27</v>
      </c>
      <c r="E298" s="5">
        <v>0</v>
      </c>
      <c r="F298" s="5">
        <v>2</v>
      </c>
      <c r="G298" s="5">
        <v>2</v>
      </c>
      <c r="H298" s="5">
        <v>3</v>
      </c>
      <c r="I298" s="5">
        <v>5</v>
      </c>
      <c r="J298" s="5">
        <v>0</v>
      </c>
      <c r="K298" s="5">
        <v>5</v>
      </c>
      <c r="L298" s="5">
        <v>1</v>
      </c>
      <c r="M298" s="5">
        <v>0</v>
      </c>
      <c r="N298" s="5">
        <v>0</v>
      </c>
      <c r="O298" s="5">
        <v>4</v>
      </c>
      <c r="P298" s="8"/>
      <c r="Q298" s="5">
        <v>5</v>
      </c>
      <c r="R298" s="5">
        <v>0</v>
      </c>
      <c r="S298" s="8"/>
    </row>
    <row r="299" spans="1:19" ht="15.75" hidden="1" x14ac:dyDescent="0.25">
      <c r="A299" s="5"/>
      <c r="B299" s="6" t="s">
        <v>33</v>
      </c>
      <c r="C299" s="9"/>
      <c r="D299" s="5">
        <f t="shared" si="12"/>
        <v>26</v>
      </c>
      <c r="E299" s="5">
        <v>0</v>
      </c>
      <c r="F299" s="5">
        <v>2</v>
      </c>
      <c r="G299" s="5">
        <v>2</v>
      </c>
      <c r="H299" s="5">
        <v>3</v>
      </c>
      <c r="I299" s="5">
        <v>5</v>
      </c>
      <c r="J299" s="5">
        <v>0</v>
      </c>
      <c r="K299" s="5">
        <v>5</v>
      </c>
      <c r="L299" s="5">
        <v>0</v>
      </c>
      <c r="M299" s="5">
        <v>0</v>
      </c>
      <c r="N299" s="5">
        <v>0</v>
      </c>
      <c r="O299" s="5">
        <v>4</v>
      </c>
      <c r="P299" s="8"/>
      <c r="Q299" s="5">
        <v>5</v>
      </c>
      <c r="R299" s="5">
        <v>0</v>
      </c>
      <c r="S299" s="8"/>
    </row>
    <row r="300" spans="1:19" ht="15.75" hidden="1" x14ac:dyDescent="0.25">
      <c r="A300" s="5"/>
      <c r="B300" s="6" t="s">
        <v>39</v>
      </c>
      <c r="C300" s="9"/>
      <c r="D300" s="5">
        <f t="shared" si="12"/>
        <v>27</v>
      </c>
      <c r="E300" s="5">
        <v>0</v>
      </c>
      <c r="F300" s="5">
        <v>2</v>
      </c>
      <c r="G300" s="5">
        <v>2</v>
      </c>
      <c r="H300" s="5">
        <v>3</v>
      </c>
      <c r="I300" s="5">
        <v>5</v>
      </c>
      <c r="J300" s="5">
        <v>0</v>
      </c>
      <c r="K300" s="5">
        <v>5</v>
      </c>
      <c r="L300" s="5">
        <v>1</v>
      </c>
      <c r="M300" s="5">
        <v>0</v>
      </c>
      <c r="N300" s="5">
        <v>0</v>
      </c>
      <c r="O300" s="5">
        <v>4</v>
      </c>
      <c r="P300" s="8"/>
      <c r="Q300" s="5">
        <v>5</v>
      </c>
      <c r="R300" s="5">
        <v>0</v>
      </c>
      <c r="S300" s="8"/>
    </row>
    <row r="301" spans="1:19" ht="78.75" x14ac:dyDescent="0.25">
      <c r="A301" s="5">
        <v>50</v>
      </c>
      <c r="B301" s="6" t="s">
        <v>131</v>
      </c>
      <c r="C301" s="9" t="s">
        <v>130</v>
      </c>
      <c r="D301" s="5">
        <f t="shared" si="12"/>
        <v>29.4</v>
      </c>
      <c r="E301" s="5">
        <f>(E302+E303+E304+E305+E306)/5</f>
        <v>0</v>
      </c>
      <c r="F301" s="5">
        <f t="shared" ref="F301:R301" si="51">(F302+F303+F304+F305+F306)/5</f>
        <v>1</v>
      </c>
      <c r="G301" s="5">
        <f t="shared" si="51"/>
        <v>2</v>
      </c>
      <c r="H301" s="5">
        <f t="shared" si="51"/>
        <v>3</v>
      </c>
      <c r="I301" s="5">
        <f t="shared" si="51"/>
        <v>5</v>
      </c>
      <c r="J301" s="5">
        <f t="shared" si="51"/>
        <v>2</v>
      </c>
      <c r="K301" s="5">
        <f t="shared" si="51"/>
        <v>5</v>
      </c>
      <c r="L301" s="5">
        <f t="shared" si="51"/>
        <v>1</v>
      </c>
      <c r="M301" s="5">
        <f t="shared" si="51"/>
        <v>0</v>
      </c>
      <c r="N301" s="5">
        <f t="shared" si="51"/>
        <v>5</v>
      </c>
      <c r="O301" s="5">
        <f t="shared" si="51"/>
        <v>2</v>
      </c>
      <c r="P301" s="5">
        <f t="shared" si="51"/>
        <v>0</v>
      </c>
      <c r="Q301" s="5">
        <f t="shared" si="51"/>
        <v>2.4</v>
      </c>
      <c r="R301" s="5">
        <f t="shared" si="51"/>
        <v>1</v>
      </c>
      <c r="S301" s="8"/>
    </row>
    <row r="302" spans="1:19" ht="15.75" hidden="1" x14ac:dyDescent="0.25">
      <c r="A302" s="5"/>
      <c r="B302" s="6" t="s">
        <v>30</v>
      </c>
      <c r="C302" s="9"/>
      <c r="D302" s="5">
        <f t="shared" si="12"/>
        <v>29</v>
      </c>
      <c r="E302" s="5">
        <v>0</v>
      </c>
      <c r="F302" s="5">
        <v>1</v>
      </c>
      <c r="G302" s="5">
        <v>2</v>
      </c>
      <c r="H302" s="5">
        <v>3</v>
      </c>
      <c r="I302" s="5">
        <v>5</v>
      </c>
      <c r="J302" s="5">
        <v>2</v>
      </c>
      <c r="K302" s="5">
        <v>5</v>
      </c>
      <c r="L302" s="5">
        <v>1</v>
      </c>
      <c r="M302" s="5">
        <v>0</v>
      </c>
      <c r="N302" s="5">
        <v>5</v>
      </c>
      <c r="O302" s="5">
        <v>2</v>
      </c>
      <c r="P302" s="8"/>
      <c r="Q302" s="5">
        <v>3</v>
      </c>
      <c r="R302" s="5">
        <v>0</v>
      </c>
      <c r="S302" s="8"/>
    </row>
    <row r="303" spans="1:19" ht="15.75" hidden="1" x14ac:dyDescent="0.25">
      <c r="A303" s="5"/>
      <c r="B303" s="6" t="s">
        <v>31</v>
      </c>
      <c r="C303" s="9"/>
      <c r="D303" s="5">
        <f t="shared" si="12"/>
        <v>29</v>
      </c>
      <c r="E303" s="5">
        <v>0</v>
      </c>
      <c r="F303" s="5">
        <v>1</v>
      </c>
      <c r="G303" s="5">
        <v>2</v>
      </c>
      <c r="H303" s="5">
        <v>3</v>
      </c>
      <c r="I303" s="5">
        <v>5</v>
      </c>
      <c r="J303" s="5">
        <v>2</v>
      </c>
      <c r="K303" s="5">
        <v>5</v>
      </c>
      <c r="L303" s="5">
        <v>1</v>
      </c>
      <c r="M303" s="5">
        <v>0</v>
      </c>
      <c r="N303" s="5">
        <v>5</v>
      </c>
      <c r="O303" s="5">
        <v>2</v>
      </c>
      <c r="P303" s="8"/>
      <c r="Q303" s="5">
        <v>3</v>
      </c>
      <c r="R303" s="5">
        <v>0</v>
      </c>
      <c r="S303" s="8"/>
    </row>
    <row r="304" spans="1:19" ht="15.75" hidden="1" x14ac:dyDescent="0.25">
      <c r="A304" s="5"/>
      <c r="B304" s="6" t="s">
        <v>32</v>
      </c>
      <c r="C304" s="9"/>
      <c r="D304" s="5">
        <f t="shared" si="12"/>
        <v>26</v>
      </c>
      <c r="E304" s="5">
        <v>0</v>
      </c>
      <c r="F304" s="5">
        <v>1</v>
      </c>
      <c r="G304" s="5">
        <v>2</v>
      </c>
      <c r="H304" s="5">
        <v>3</v>
      </c>
      <c r="I304" s="5">
        <v>5</v>
      </c>
      <c r="J304" s="5">
        <v>2</v>
      </c>
      <c r="K304" s="14">
        <v>5</v>
      </c>
      <c r="L304" s="5">
        <v>1</v>
      </c>
      <c r="M304" s="5">
        <v>0</v>
      </c>
      <c r="N304" s="5">
        <v>5</v>
      </c>
      <c r="O304" s="5">
        <v>2</v>
      </c>
      <c r="P304" s="8"/>
      <c r="Q304" s="5">
        <v>0</v>
      </c>
      <c r="R304" s="5">
        <v>0</v>
      </c>
      <c r="S304" s="8"/>
    </row>
    <row r="305" spans="1:19" ht="15.75" hidden="1" x14ac:dyDescent="0.25">
      <c r="A305" s="5"/>
      <c r="B305" s="6" t="s">
        <v>33</v>
      </c>
      <c r="C305" s="9"/>
      <c r="D305" s="5">
        <f t="shared" si="12"/>
        <v>34</v>
      </c>
      <c r="E305" s="5">
        <v>0</v>
      </c>
      <c r="F305" s="5">
        <v>1</v>
      </c>
      <c r="G305" s="5">
        <v>2</v>
      </c>
      <c r="H305" s="5">
        <v>3</v>
      </c>
      <c r="I305" s="5">
        <v>5</v>
      </c>
      <c r="J305" s="5">
        <v>2</v>
      </c>
      <c r="K305" s="5">
        <v>5</v>
      </c>
      <c r="L305" s="5">
        <v>1</v>
      </c>
      <c r="M305" s="5">
        <v>0</v>
      </c>
      <c r="N305" s="5">
        <v>5</v>
      </c>
      <c r="O305" s="5">
        <v>2</v>
      </c>
      <c r="P305" s="8"/>
      <c r="Q305" s="5">
        <v>3</v>
      </c>
      <c r="R305" s="5">
        <v>5</v>
      </c>
      <c r="S305" s="8"/>
    </row>
    <row r="306" spans="1:19" ht="15.75" hidden="1" x14ac:dyDescent="0.25">
      <c r="A306" s="5"/>
      <c r="B306" s="6" t="s">
        <v>39</v>
      </c>
      <c r="C306" s="9"/>
      <c r="D306" s="5">
        <f t="shared" si="12"/>
        <v>29</v>
      </c>
      <c r="E306" s="5">
        <v>0</v>
      </c>
      <c r="F306" s="5">
        <v>1</v>
      </c>
      <c r="G306" s="5">
        <v>2</v>
      </c>
      <c r="H306" s="5">
        <v>3</v>
      </c>
      <c r="I306" s="5">
        <v>5</v>
      </c>
      <c r="J306" s="5">
        <v>2</v>
      </c>
      <c r="K306" s="5">
        <v>5</v>
      </c>
      <c r="L306" s="5">
        <v>1</v>
      </c>
      <c r="M306" s="5">
        <v>0</v>
      </c>
      <c r="N306" s="5">
        <v>5</v>
      </c>
      <c r="O306" s="5">
        <v>2</v>
      </c>
      <c r="P306" s="8"/>
      <c r="Q306" s="5">
        <v>3</v>
      </c>
      <c r="R306" s="5">
        <v>0</v>
      </c>
      <c r="S306" s="8"/>
    </row>
    <row r="307" spans="1:19" ht="15.75" x14ac:dyDescent="0.25">
      <c r="A307" s="5">
        <v>51</v>
      </c>
      <c r="B307" s="6" t="s">
        <v>133</v>
      </c>
      <c r="C307" s="9" t="s">
        <v>132</v>
      </c>
      <c r="D307" s="5">
        <f t="shared" si="12"/>
        <v>30.8</v>
      </c>
      <c r="E307" s="5">
        <f>(E308+E309+E310+E311+E312)/5</f>
        <v>0</v>
      </c>
      <c r="F307" s="5">
        <f t="shared" ref="F307:R307" si="52">(F308+F309+F310+F311+F312)/5</f>
        <v>0.6</v>
      </c>
      <c r="G307" s="5">
        <f t="shared" si="52"/>
        <v>0</v>
      </c>
      <c r="H307" s="5">
        <f t="shared" si="52"/>
        <v>3</v>
      </c>
      <c r="I307" s="5">
        <f t="shared" si="52"/>
        <v>5</v>
      </c>
      <c r="J307" s="5">
        <f t="shared" si="52"/>
        <v>1.8</v>
      </c>
      <c r="K307" s="5">
        <f t="shared" si="52"/>
        <v>4.2</v>
      </c>
      <c r="L307" s="5">
        <f t="shared" si="52"/>
        <v>2.4</v>
      </c>
      <c r="M307" s="5">
        <f t="shared" si="52"/>
        <v>0.8</v>
      </c>
      <c r="N307" s="5">
        <f t="shared" si="52"/>
        <v>0</v>
      </c>
      <c r="O307" s="5">
        <f t="shared" si="52"/>
        <v>4</v>
      </c>
      <c r="P307" s="5">
        <f t="shared" si="52"/>
        <v>0</v>
      </c>
      <c r="Q307" s="5">
        <f t="shared" si="52"/>
        <v>5</v>
      </c>
      <c r="R307" s="5">
        <f t="shared" si="52"/>
        <v>4</v>
      </c>
      <c r="S307" s="8"/>
    </row>
    <row r="308" spans="1:19" ht="15.75" hidden="1" x14ac:dyDescent="0.25">
      <c r="A308" s="5"/>
      <c r="B308" s="6" t="s">
        <v>30</v>
      </c>
      <c r="C308" s="9"/>
      <c r="D308" s="5">
        <f t="shared" si="12"/>
        <v>34</v>
      </c>
      <c r="E308" s="5">
        <v>0</v>
      </c>
      <c r="F308" s="5">
        <v>0</v>
      </c>
      <c r="G308" s="5"/>
      <c r="H308" s="5">
        <v>3</v>
      </c>
      <c r="I308" s="5">
        <v>5</v>
      </c>
      <c r="J308" s="5">
        <v>2</v>
      </c>
      <c r="K308" s="5">
        <v>5</v>
      </c>
      <c r="L308" s="5">
        <v>3</v>
      </c>
      <c r="M308" s="5">
        <v>2</v>
      </c>
      <c r="N308" s="5">
        <v>0</v>
      </c>
      <c r="O308" s="5">
        <v>4</v>
      </c>
      <c r="P308" s="8"/>
      <c r="Q308" s="5">
        <v>5</v>
      </c>
      <c r="R308" s="5">
        <v>5</v>
      </c>
      <c r="S308" s="8"/>
    </row>
    <row r="309" spans="1:19" ht="15.75" hidden="1" x14ac:dyDescent="0.25">
      <c r="A309" s="5"/>
      <c r="B309" s="6" t="s">
        <v>31</v>
      </c>
      <c r="C309" s="9"/>
      <c r="D309" s="5">
        <f t="shared" si="12"/>
        <v>30</v>
      </c>
      <c r="E309" s="5">
        <v>0</v>
      </c>
      <c r="F309" s="5">
        <v>1</v>
      </c>
      <c r="G309" s="5">
        <v>0</v>
      </c>
      <c r="H309" s="5">
        <v>3</v>
      </c>
      <c r="I309" s="5">
        <v>5</v>
      </c>
      <c r="J309" s="5">
        <v>2</v>
      </c>
      <c r="K309" s="5">
        <v>5</v>
      </c>
      <c r="L309" s="5">
        <v>3</v>
      </c>
      <c r="M309" s="5">
        <v>2</v>
      </c>
      <c r="N309" s="5">
        <v>0</v>
      </c>
      <c r="O309" s="5">
        <v>4</v>
      </c>
      <c r="P309" s="8"/>
      <c r="Q309" s="5">
        <v>5</v>
      </c>
      <c r="R309" s="5">
        <v>0</v>
      </c>
      <c r="S309" s="8"/>
    </row>
    <row r="310" spans="1:19" ht="15.75" hidden="1" x14ac:dyDescent="0.25">
      <c r="A310" s="5"/>
      <c r="B310" s="6" t="s">
        <v>32</v>
      </c>
      <c r="C310" s="9"/>
      <c r="D310" s="5">
        <f t="shared" si="12"/>
        <v>33</v>
      </c>
      <c r="E310" s="5">
        <v>0</v>
      </c>
      <c r="F310" s="5">
        <v>1</v>
      </c>
      <c r="G310" s="5">
        <v>0</v>
      </c>
      <c r="H310" s="5">
        <v>3</v>
      </c>
      <c r="I310" s="5">
        <v>5</v>
      </c>
      <c r="J310" s="5">
        <v>2</v>
      </c>
      <c r="K310" s="5">
        <v>5</v>
      </c>
      <c r="L310" s="5">
        <v>3</v>
      </c>
      <c r="M310" s="5">
        <v>0</v>
      </c>
      <c r="N310" s="5">
        <v>0</v>
      </c>
      <c r="O310" s="5">
        <v>4</v>
      </c>
      <c r="P310" s="8"/>
      <c r="Q310" s="5">
        <v>5</v>
      </c>
      <c r="R310" s="5">
        <v>5</v>
      </c>
      <c r="S310" s="8"/>
    </row>
    <row r="311" spans="1:19" ht="15.75" hidden="1" x14ac:dyDescent="0.25">
      <c r="A311" s="5"/>
      <c r="B311" s="6" t="s">
        <v>33</v>
      </c>
      <c r="C311" s="9"/>
      <c r="D311" s="5">
        <f t="shared" si="12"/>
        <v>29</v>
      </c>
      <c r="E311" s="5">
        <v>0</v>
      </c>
      <c r="F311" s="5">
        <v>0</v>
      </c>
      <c r="G311" s="5">
        <v>0</v>
      </c>
      <c r="H311" s="5">
        <v>3</v>
      </c>
      <c r="I311" s="5">
        <v>5</v>
      </c>
      <c r="J311" s="5">
        <v>2</v>
      </c>
      <c r="K311" s="5">
        <v>5</v>
      </c>
      <c r="L311" s="5">
        <v>0</v>
      </c>
      <c r="M311" s="5">
        <v>0</v>
      </c>
      <c r="N311" s="5">
        <v>0</v>
      </c>
      <c r="O311" s="5">
        <v>4</v>
      </c>
      <c r="P311" s="8"/>
      <c r="Q311" s="5">
        <v>5</v>
      </c>
      <c r="R311" s="5">
        <v>5</v>
      </c>
      <c r="S311" s="8"/>
    </row>
    <row r="312" spans="1:19" ht="15.75" hidden="1" x14ac:dyDescent="0.25">
      <c r="A312" s="5"/>
      <c r="B312" s="6" t="s">
        <v>39</v>
      </c>
      <c r="C312" s="9"/>
      <c r="D312" s="5">
        <f t="shared" si="12"/>
        <v>28</v>
      </c>
      <c r="E312" s="5">
        <v>0</v>
      </c>
      <c r="F312" s="5">
        <v>1</v>
      </c>
      <c r="G312" s="5">
        <v>0</v>
      </c>
      <c r="H312" s="5">
        <v>3</v>
      </c>
      <c r="I312" s="5">
        <v>5</v>
      </c>
      <c r="J312" s="5">
        <v>1</v>
      </c>
      <c r="K312" s="5">
        <v>1</v>
      </c>
      <c r="L312" s="5">
        <v>3</v>
      </c>
      <c r="M312" s="5">
        <v>0</v>
      </c>
      <c r="N312" s="5">
        <v>0</v>
      </c>
      <c r="O312" s="5">
        <v>4</v>
      </c>
      <c r="P312" s="8"/>
      <c r="Q312" s="5">
        <v>5</v>
      </c>
      <c r="R312" s="5">
        <v>5</v>
      </c>
      <c r="S312" s="8"/>
    </row>
    <row r="313" spans="1:19" ht="31.5" x14ac:dyDescent="0.25">
      <c r="A313" s="5">
        <v>52</v>
      </c>
      <c r="B313" s="6" t="s">
        <v>135</v>
      </c>
      <c r="C313" s="9" t="s">
        <v>134</v>
      </c>
      <c r="D313" s="5">
        <f t="shared" si="12"/>
        <v>21.4</v>
      </c>
      <c r="E313" s="5">
        <f>(E314+E315+E316+E317+E318)/5</f>
        <v>0</v>
      </c>
      <c r="F313" s="5">
        <f t="shared" ref="F313:R313" si="53">(F314+F315+F316+F317+F318)/5</f>
        <v>1</v>
      </c>
      <c r="G313" s="5">
        <f t="shared" si="53"/>
        <v>0</v>
      </c>
      <c r="H313" s="5">
        <f t="shared" si="53"/>
        <v>3</v>
      </c>
      <c r="I313" s="5">
        <f t="shared" si="53"/>
        <v>4</v>
      </c>
      <c r="J313" s="5">
        <f t="shared" si="53"/>
        <v>2.2000000000000002</v>
      </c>
      <c r="K313" s="5">
        <f t="shared" si="53"/>
        <v>1</v>
      </c>
      <c r="L313" s="5">
        <f t="shared" si="53"/>
        <v>2.2000000000000002</v>
      </c>
      <c r="M313" s="5">
        <f t="shared" si="53"/>
        <v>0</v>
      </c>
      <c r="N313" s="5">
        <f t="shared" si="53"/>
        <v>4</v>
      </c>
      <c r="O313" s="5">
        <f t="shared" si="53"/>
        <v>2</v>
      </c>
      <c r="P313" s="5">
        <f t="shared" si="53"/>
        <v>0</v>
      </c>
      <c r="Q313" s="5">
        <f t="shared" si="53"/>
        <v>2</v>
      </c>
      <c r="R313" s="5">
        <f t="shared" si="53"/>
        <v>0</v>
      </c>
      <c r="S313" s="8"/>
    </row>
    <row r="314" spans="1:19" ht="15.75" hidden="1" x14ac:dyDescent="0.25">
      <c r="A314" s="5"/>
      <c r="B314" s="6" t="s">
        <v>30</v>
      </c>
      <c r="C314" s="9"/>
      <c r="D314" s="5">
        <f t="shared" si="12"/>
        <v>24</v>
      </c>
      <c r="E314" s="5">
        <v>0</v>
      </c>
      <c r="F314" s="5">
        <v>1</v>
      </c>
      <c r="G314" s="5">
        <v>0</v>
      </c>
      <c r="H314" s="5">
        <v>3</v>
      </c>
      <c r="I314" s="5">
        <v>5</v>
      </c>
      <c r="J314" s="5">
        <v>2</v>
      </c>
      <c r="K314" s="5">
        <v>1</v>
      </c>
      <c r="L314" s="5">
        <v>3</v>
      </c>
      <c r="M314" s="5">
        <v>0</v>
      </c>
      <c r="N314" s="5">
        <v>5</v>
      </c>
      <c r="O314" s="5">
        <v>2</v>
      </c>
      <c r="P314" s="8"/>
      <c r="Q314" s="5">
        <v>2</v>
      </c>
      <c r="R314" s="5">
        <v>0</v>
      </c>
      <c r="S314" s="8"/>
    </row>
    <row r="315" spans="1:19" ht="15.75" hidden="1" x14ac:dyDescent="0.25">
      <c r="A315" s="5"/>
      <c r="B315" s="6" t="s">
        <v>31</v>
      </c>
      <c r="C315" s="9"/>
      <c r="D315" s="5">
        <f t="shared" si="12"/>
        <v>19</v>
      </c>
      <c r="E315" s="5">
        <v>0</v>
      </c>
      <c r="F315" s="5">
        <v>1</v>
      </c>
      <c r="G315" s="5">
        <v>0</v>
      </c>
      <c r="H315" s="5">
        <v>3</v>
      </c>
      <c r="I315" s="5">
        <v>0</v>
      </c>
      <c r="J315" s="5">
        <v>2</v>
      </c>
      <c r="K315" s="5">
        <v>1</v>
      </c>
      <c r="L315" s="5">
        <v>3</v>
      </c>
      <c r="M315" s="5">
        <v>0</v>
      </c>
      <c r="N315" s="5">
        <v>5</v>
      </c>
      <c r="O315" s="5">
        <v>2</v>
      </c>
      <c r="P315" s="8"/>
      <c r="Q315" s="5">
        <v>2</v>
      </c>
      <c r="R315" s="5">
        <v>0</v>
      </c>
      <c r="S315" s="8"/>
    </row>
    <row r="316" spans="1:19" ht="15.75" hidden="1" x14ac:dyDescent="0.25">
      <c r="A316" s="5"/>
      <c r="B316" s="6" t="s">
        <v>32</v>
      </c>
      <c r="C316" s="9"/>
      <c r="D316" s="5">
        <f t="shared" si="12"/>
        <v>24</v>
      </c>
      <c r="E316" s="5">
        <v>0</v>
      </c>
      <c r="F316" s="5">
        <v>1</v>
      </c>
      <c r="G316" s="5">
        <v>0</v>
      </c>
      <c r="H316" s="5">
        <v>3</v>
      </c>
      <c r="I316" s="5">
        <v>5</v>
      </c>
      <c r="J316" s="5">
        <v>3</v>
      </c>
      <c r="K316" s="5">
        <v>1</v>
      </c>
      <c r="L316" s="5">
        <v>2</v>
      </c>
      <c r="M316" s="5">
        <v>0</v>
      </c>
      <c r="N316" s="5">
        <v>5</v>
      </c>
      <c r="O316" s="5">
        <v>2</v>
      </c>
      <c r="P316" s="8"/>
      <c r="Q316" s="5">
        <v>2</v>
      </c>
      <c r="R316" s="5">
        <v>0</v>
      </c>
      <c r="S316" s="8"/>
    </row>
    <row r="317" spans="1:19" ht="15.75" hidden="1" x14ac:dyDescent="0.25">
      <c r="A317" s="5"/>
      <c r="B317" s="6" t="s">
        <v>33</v>
      </c>
      <c r="C317" s="9"/>
      <c r="D317" s="5">
        <f t="shared" ref="D317:D368" si="54">SUM(E317:R317)</f>
        <v>16</v>
      </c>
      <c r="E317" s="5">
        <v>0</v>
      </c>
      <c r="F317" s="5">
        <v>1</v>
      </c>
      <c r="G317" s="5">
        <v>0</v>
      </c>
      <c r="H317" s="5">
        <v>3</v>
      </c>
      <c r="I317" s="5">
        <v>5</v>
      </c>
      <c r="J317" s="5">
        <v>2</v>
      </c>
      <c r="K317" s="5">
        <v>1</v>
      </c>
      <c r="L317" s="5">
        <v>0</v>
      </c>
      <c r="M317" s="5">
        <v>0</v>
      </c>
      <c r="N317" s="5">
        <v>0</v>
      </c>
      <c r="O317" s="5">
        <v>2</v>
      </c>
      <c r="P317" s="8"/>
      <c r="Q317" s="5">
        <v>2</v>
      </c>
      <c r="R317" s="5">
        <v>0</v>
      </c>
      <c r="S317" s="8"/>
    </row>
    <row r="318" spans="1:19" ht="15.75" hidden="1" x14ac:dyDescent="0.25">
      <c r="A318" s="5"/>
      <c r="B318" s="6" t="s">
        <v>39</v>
      </c>
      <c r="C318" s="9"/>
      <c r="D318" s="5">
        <f t="shared" si="54"/>
        <v>24</v>
      </c>
      <c r="E318" s="5">
        <v>0</v>
      </c>
      <c r="F318" s="5">
        <v>1</v>
      </c>
      <c r="G318" s="5">
        <v>0</v>
      </c>
      <c r="H318" s="5">
        <v>3</v>
      </c>
      <c r="I318" s="5">
        <v>5</v>
      </c>
      <c r="J318" s="5">
        <v>2</v>
      </c>
      <c r="K318" s="5">
        <v>1</v>
      </c>
      <c r="L318" s="5">
        <v>3</v>
      </c>
      <c r="M318" s="5">
        <v>0</v>
      </c>
      <c r="N318" s="5">
        <v>5</v>
      </c>
      <c r="O318" s="5">
        <v>2</v>
      </c>
      <c r="P318" s="8"/>
      <c r="Q318" s="5">
        <v>2</v>
      </c>
      <c r="R318" s="5">
        <v>0</v>
      </c>
      <c r="S318" s="8"/>
    </row>
    <row r="319" spans="1:19" ht="31.5" x14ac:dyDescent="0.25">
      <c r="A319" s="5">
        <v>53</v>
      </c>
      <c r="B319" s="6" t="s">
        <v>137</v>
      </c>
      <c r="C319" s="9" t="s">
        <v>136</v>
      </c>
      <c r="D319" s="5">
        <f t="shared" si="54"/>
        <v>33.799999999999997</v>
      </c>
      <c r="E319" s="5">
        <f>(E320+E321+E322+E323+E324)/5</f>
        <v>0</v>
      </c>
      <c r="F319" s="5">
        <f t="shared" ref="F319:R319" si="55">(F320+F321+F322+F323+F324)/5</f>
        <v>2</v>
      </c>
      <c r="G319" s="5">
        <f t="shared" si="55"/>
        <v>2</v>
      </c>
      <c r="H319" s="5">
        <f t="shared" si="55"/>
        <v>3</v>
      </c>
      <c r="I319" s="5">
        <f t="shared" si="55"/>
        <v>5</v>
      </c>
      <c r="J319" s="5">
        <f t="shared" si="55"/>
        <v>2</v>
      </c>
      <c r="K319" s="5">
        <f t="shared" si="55"/>
        <v>0.8</v>
      </c>
      <c r="L319" s="5">
        <f t="shared" si="55"/>
        <v>4</v>
      </c>
      <c r="M319" s="5">
        <f t="shared" si="55"/>
        <v>2.4</v>
      </c>
      <c r="N319" s="5">
        <f t="shared" si="55"/>
        <v>4.5999999999999996</v>
      </c>
      <c r="O319" s="5">
        <f t="shared" si="55"/>
        <v>4</v>
      </c>
      <c r="P319" s="5">
        <f t="shared" si="55"/>
        <v>0</v>
      </c>
      <c r="Q319" s="5">
        <f t="shared" si="55"/>
        <v>2</v>
      </c>
      <c r="R319" s="5">
        <f t="shared" si="55"/>
        <v>2</v>
      </c>
      <c r="S319" s="8"/>
    </row>
    <row r="320" spans="1:19" ht="15.75" hidden="1" x14ac:dyDescent="0.25">
      <c r="A320" s="5"/>
      <c r="B320" s="6" t="s">
        <v>30</v>
      </c>
      <c r="C320" s="9"/>
      <c r="D320" s="5">
        <f t="shared" si="54"/>
        <v>30</v>
      </c>
      <c r="E320" s="5">
        <v>0</v>
      </c>
      <c r="F320" s="5">
        <v>2</v>
      </c>
      <c r="G320" s="5">
        <v>2</v>
      </c>
      <c r="H320" s="5">
        <v>3</v>
      </c>
      <c r="I320" s="5">
        <v>5</v>
      </c>
      <c r="J320" s="5">
        <v>2</v>
      </c>
      <c r="K320" s="5">
        <v>0</v>
      </c>
      <c r="L320" s="5">
        <v>5</v>
      </c>
      <c r="M320" s="5">
        <v>0</v>
      </c>
      <c r="N320" s="5">
        <v>5</v>
      </c>
      <c r="O320" s="5">
        <v>4</v>
      </c>
      <c r="P320" s="8"/>
      <c r="Q320" s="5">
        <v>2</v>
      </c>
      <c r="R320" s="5">
        <v>0</v>
      </c>
      <c r="S320" s="8"/>
    </row>
    <row r="321" spans="1:19" ht="15.75" hidden="1" x14ac:dyDescent="0.25">
      <c r="A321" s="5"/>
      <c r="B321" s="6" t="s">
        <v>31</v>
      </c>
      <c r="C321" s="9"/>
      <c r="D321" s="5">
        <f t="shared" si="54"/>
        <v>31</v>
      </c>
      <c r="E321" s="5">
        <v>0</v>
      </c>
      <c r="F321" s="5">
        <v>2</v>
      </c>
      <c r="G321" s="5">
        <v>2</v>
      </c>
      <c r="H321" s="5">
        <v>3</v>
      </c>
      <c r="I321" s="5">
        <v>5</v>
      </c>
      <c r="J321" s="5">
        <v>2</v>
      </c>
      <c r="K321" s="5">
        <v>1</v>
      </c>
      <c r="L321" s="5">
        <v>5</v>
      </c>
      <c r="M321" s="5">
        <v>0</v>
      </c>
      <c r="N321" s="5">
        <v>5</v>
      </c>
      <c r="O321" s="5">
        <v>4</v>
      </c>
      <c r="P321" s="8"/>
      <c r="Q321" s="5">
        <v>2</v>
      </c>
      <c r="R321" s="5">
        <v>0</v>
      </c>
      <c r="S321" s="8"/>
    </row>
    <row r="322" spans="1:19" ht="15.75" hidden="1" x14ac:dyDescent="0.25">
      <c r="A322" s="5"/>
      <c r="B322" s="6" t="s">
        <v>32</v>
      </c>
      <c r="C322" s="9"/>
      <c r="D322" s="5">
        <f t="shared" si="54"/>
        <v>40</v>
      </c>
      <c r="E322" s="5">
        <v>0</v>
      </c>
      <c r="F322" s="5">
        <v>2</v>
      </c>
      <c r="G322" s="5">
        <v>2</v>
      </c>
      <c r="H322" s="5">
        <v>3</v>
      </c>
      <c r="I322" s="5">
        <v>5</v>
      </c>
      <c r="J322" s="5">
        <v>2</v>
      </c>
      <c r="K322" s="5">
        <v>1</v>
      </c>
      <c r="L322" s="5">
        <v>5</v>
      </c>
      <c r="M322" s="5">
        <v>4</v>
      </c>
      <c r="N322" s="5">
        <v>5</v>
      </c>
      <c r="O322" s="5">
        <v>4</v>
      </c>
      <c r="P322" s="8"/>
      <c r="Q322" s="5">
        <v>2</v>
      </c>
      <c r="R322" s="5">
        <v>5</v>
      </c>
      <c r="S322" s="8"/>
    </row>
    <row r="323" spans="1:19" ht="15.75" hidden="1" x14ac:dyDescent="0.25">
      <c r="A323" s="5"/>
      <c r="B323" s="6" t="s">
        <v>33</v>
      </c>
      <c r="C323" s="9"/>
      <c r="D323" s="5">
        <f t="shared" si="54"/>
        <v>28</v>
      </c>
      <c r="E323" s="5">
        <v>0</v>
      </c>
      <c r="F323" s="5">
        <v>2</v>
      </c>
      <c r="G323" s="5">
        <v>2</v>
      </c>
      <c r="H323" s="5">
        <v>3</v>
      </c>
      <c r="I323" s="5">
        <v>5</v>
      </c>
      <c r="J323" s="5">
        <v>2</v>
      </c>
      <c r="K323" s="5">
        <v>1</v>
      </c>
      <c r="L323" s="5">
        <v>0</v>
      </c>
      <c r="M323" s="5">
        <v>4</v>
      </c>
      <c r="N323" s="5">
        <v>3</v>
      </c>
      <c r="O323" s="5">
        <v>4</v>
      </c>
      <c r="P323" s="8"/>
      <c r="Q323" s="5">
        <v>2</v>
      </c>
      <c r="R323" s="5">
        <v>0</v>
      </c>
      <c r="S323" s="8"/>
    </row>
    <row r="324" spans="1:19" ht="15.75" hidden="1" x14ac:dyDescent="0.25">
      <c r="A324" s="5"/>
      <c r="B324" s="6" t="s">
        <v>39</v>
      </c>
      <c r="C324" s="9"/>
      <c r="D324" s="5">
        <f t="shared" si="54"/>
        <v>40</v>
      </c>
      <c r="E324" s="5">
        <v>0</v>
      </c>
      <c r="F324" s="5">
        <v>2</v>
      </c>
      <c r="G324" s="5">
        <v>2</v>
      </c>
      <c r="H324" s="5">
        <v>3</v>
      </c>
      <c r="I324" s="5">
        <v>5</v>
      </c>
      <c r="J324" s="5">
        <v>2</v>
      </c>
      <c r="K324" s="5">
        <v>1</v>
      </c>
      <c r="L324" s="5">
        <v>5</v>
      </c>
      <c r="M324" s="5">
        <v>4</v>
      </c>
      <c r="N324" s="5">
        <v>5</v>
      </c>
      <c r="O324" s="5">
        <v>4</v>
      </c>
      <c r="P324" s="8"/>
      <c r="Q324" s="5">
        <v>2</v>
      </c>
      <c r="R324" s="5">
        <v>5</v>
      </c>
      <c r="S324" s="8"/>
    </row>
    <row r="325" spans="1:19" ht="63" x14ac:dyDescent="0.25">
      <c r="A325" s="5">
        <v>54</v>
      </c>
      <c r="B325" s="6" t="s">
        <v>139</v>
      </c>
      <c r="C325" s="9" t="s">
        <v>138</v>
      </c>
      <c r="D325" s="5">
        <f t="shared" si="54"/>
        <v>30</v>
      </c>
      <c r="E325" s="5">
        <f>(E326+E327+E328+E329+E330)/5</f>
        <v>0</v>
      </c>
      <c r="F325" s="5">
        <f t="shared" ref="F325:R325" si="56">(F326+F327+F328+F329+F330)/5</f>
        <v>3</v>
      </c>
      <c r="G325" s="5">
        <f t="shared" si="56"/>
        <v>2</v>
      </c>
      <c r="H325" s="5">
        <f t="shared" si="56"/>
        <v>3</v>
      </c>
      <c r="I325" s="5">
        <f t="shared" si="56"/>
        <v>5</v>
      </c>
      <c r="J325" s="5">
        <f t="shared" si="56"/>
        <v>1</v>
      </c>
      <c r="K325" s="5">
        <f t="shared" si="56"/>
        <v>0.4</v>
      </c>
      <c r="L325" s="5">
        <f t="shared" si="56"/>
        <v>4</v>
      </c>
      <c r="M325" s="5">
        <f t="shared" si="56"/>
        <v>0.8</v>
      </c>
      <c r="N325" s="5">
        <f t="shared" si="56"/>
        <v>0</v>
      </c>
      <c r="O325" s="5">
        <f t="shared" si="56"/>
        <v>4</v>
      </c>
      <c r="P325" s="5">
        <f t="shared" si="56"/>
        <v>0</v>
      </c>
      <c r="Q325" s="5">
        <f t="shared" si="56"/>
        <v>4.8</v>
      </c>
      <c r="R325" s="5">
        <f t="shared" si="56"/>
        <v>2</v>
      </c>
      <c r="S325" s="8"/>
    </row>
    <row r="326" spans="1:19" ht="15.75" hidden="1" x14ac:dyDescent="0.25">
      <c r="A326" s="5"/>
      <c r="B326" s="6" t="s">
        <v>30</v>
      </c>
      <c r="C326" s="9"/>
      <c r="D326" s="5">
        <f t="shared" si="54"/>
        <v>28</v>
      </c>
      <c r="E326" s="5">
        <v>0</v>
      </c>
      <c r="F326" s="5">
        <v>3</v>
      </c>
      <c r="G326" s="5">
        <v>2</v>
      </c>
      <c r="H326" s="5">
        <v>3</v>
      </c>
      <c r="I326" s="5">
        <v>5</v>
      </c>
      <c r="J326" s="5">
        <v>1</v>
      </c>
      <c r="K326" s="5">
        <v>0</v>
      </c>
      <c r="L326" s="5">
        <v>5</v>
      </c>
      <c r="M326" s="5">
        <v>0</v>
      </c>
      <c r="N326" s="5">
        <v>0</v>
      </c>
      <c r="O326" s="5">
        <v>4</v>
      </c>
      <c r="P326" s="8"/>
      <c r="Q326" s="5">
        <v>5</v>
      </c>
      <c r="R326" s="5">
        <v>0</v>
      </c>
      <c r="S326" s="8"/>
    </row>
    <row r="327" spans="1:19" ht="15.75" hidden="1" x14ac:dyDescent="0.25">
      <c r="A327" s="5"/>
      <c r="B327" s="6" t="s">
        <v>31</v>
      </c>
      <c r="C327" s="9"/>
      <c r="D327" s="5">
        <f t="shared" si="54"/>
        <v>32</v>
      </c>
      <c r="E327" s="5">
        <v>0</v>
      </c>
      <c r="F327" s="5">
        <v>3</v>
      </c>
      <c r="G327" s="5">
        <v>2</v>
      </c>
      <c r="H327" s="5">
        <v>3</v>
      </c>
      <c r="I327" s="5">
        <v>5</v>
      </c>
      <c r="J327" s="5">
        <v>1</v>
      </c>
      <c r="K327" s="5">
        <v>0</v>
      </c>
      <c r="L327" s="5">
        <v>5</v>
      </c>
      <c r="M327" s="5">
        <v>4</v>
      </c>
      <c r="N327" s="5">
        <v>0</v>
      </c>
      <c r="O327" s="5">
        <v>4</v>
      </c>
      <c r="P327" s="8"/>
      <c r="Q327" s="5">
        <v>5</v>
      </c>
      <c r="R327" s="5">
        <v>0</v>
      </c>
      <c r="S327" s="8"/>
    </row>
    <row r="328" spans="1:19" ht="15.75" hidden="1" x14ac:dyDescent="0.25">
      <c r="A328" s="5"/>
      <c r="B328" s="6" t="s">
        <v>32</v>
      </c>
      <c r="C328" s="9"/>
      <c r="D328" s="5">
        <f t="shared" si="54"/>
        <v>34</v>
      </c>
      <c r="E328" s="5">
        <v>0</v>
      </c>
      <c r="F328" s="5">
        <v>3</v>
      </c>
      <c r="G328" s="5">
        <v>2</v>
      </c>
      <c r="H328" s="5">
        <v>3</v>
      </c>
      <c r="I328" s="5">
        <v>5</v>
      </c>
      <c r="J328" s="5">
        <v>1</v>
      </c>
      <c r="K328" s="5">
        <v>1</v>
      </c>
      <c r="L328" s="5">
        <v>5</v>
      </c>
      <c r="M328" s="5">
        <v>0</v>
      </c>
      <c r="N328" s="5">
        <v>0</v>
      </c>
      <c r="O328" s="5">
        <v>4</v>
      </c>
      <c r="P328" s="8"/>
      <c r="Q328" s="5">
        <v>5</v>
      </c>
      <c r="R328" s="5">
        <v>5</v>
      </c>
      <c r="S328" s="8"/>
    </row>
    <row r="329" spans="1:19" ht="15.75" hidden="1" x14ac:dyDescent="0.25">
      <c r="A329" s="5"/>
      <c r="B329" s="6" t="s">
        <v>33</v>
      </c>
      <c r="C329" s="9"/>
      <c r="D329" s="5">
        <f t="shared" si="54"/>
        <v>22</v>
      </c>
      <c r="E329" s="5">
        <v>0</v>
      </c>
      <c r="F329" s="5">
        <v>3</v>
      </c>
      <c r="G329" s="5">
        <v>2</v>
      </c>
      <c r="H329" s="5">
        <v>3</v>
      </c>
      <c r="I329" s="5">
        <v>5</v>
      </c>
      <c r="J329" s="5">
        <v>1</v>
      </c>
      <c r="K329" s="5">
        <v>0</v>
      </c>
      <c r="L329" s="5">
        <v>0</v>
      </c>
      <c r="M329" s="5">
        <v>0</v>
      </c>
      <c r="N329" s="5">
        <v>0</v>
      </c>
      <c r="O329" s="5">
        <v>4</v>
      </c>
      <c r="P329" s="8"/>
      <c r="Q329" s="5">
        <v>4</v>
      </c>
      <c r="R329" s="5">
        <v>0</v>
      </c>
      <c r="S329" s="8"/>
    </row>
    <row r="330" spans="1:19" ht="15.75" hidden="1" x14ac:dyDescent="0.25">
      <c r="A330" s="5"/>
      <c r="B330" s="6" t="s">
        <v>39</v>
      </c>
      <c r="C330" s="9"/>
      <c r="D330" s="5">
        <f t="shared" si="54"/>
        <v>34</v>
      </c>
      <c r="E330" s="5">
        <v>0</v>
      </c>
      <c r="F330" s="5">
        <v>3</v>
      </c>
      <c r="G330" s="5">
        <v>2</v>
      </c>
      <c r="H330" s="5">
        <v>3</v>
      </c>
      <c r="I330" s="5">
        <v>5</v>
      </c>
      <c r="J330" s="5">
        <v>1</v>
      </c>
      <c r="K330" s="5">
        <v>1</v>
      </c>
      <c r="L330" s="5">
        <v>5</v>
      </c>
      <c r="M330" s="5">
        <v>0</v>
      </c>
      <c r="N330" s="5">
        <v>0</v>
      </c>
      <c r="O330" s="5">
        <v>4</v>
      </c>
      <c r="P330" s="8"/>
      <c r="Q330" s="5">
        <v>5</v>
      </c>
      <c r="R330" s="5">
        <v>5</v>
      </c>
      <c r="S330" s="8"/>
    </row>
    <row r="331" spans="1:19" ht="47.25" x14ac:dyDescent="0.25">
      <c r="A331" s="5">
        <v>55</v>
      </c>
      <c r="B331" s="6" t="s">
        <v>141</v>
      </c>
      <c r="C331" s="9" t="s">
        <v>140</v>
      </c>
      <c r="D331" s="5">
        <f t="shared" si="54"/>
        <v>28.400000000000002</v>
      </c>
      <c r="E331" s="5">
        <f>(E332+E333+E334+E335+E336)/5</f>
        <v>0</v>
      </c>
      <c r="F331" s="5">
        <f t="shared" ref="F331:R331" si="57">(F332+F333+F334+F335+F336)/5</f>
        <v>3</v>
      </c>
      <c r="G331" s="5">
        <f t="shared" si="57"/>
        <v>2</v>
      </c>
      <c r="H331" s="5">
        <f t="shared" si="57"/>
        <v>3</v>
      </c>
      <c r="I331" s="5">
        <f t="shared" si="57"/>
        <v>3</v>
      </c>
      <c r="J331" s="5">
        <f t="shared" si="57"/>
        <v>2</v>
      </c>
      <c r="K331" s="5">
        <f t="shared" si="57"/>
        <v>0.4</v>
      </c>
      <c r="L331" s="5">
        <f t="shared" si="57"/>
        <v>4.2</v>
      </c>
      <c r="M331" s="5">
        <f t="shared" si="57"/>
        <v>0</v>
      </c>
      <c r="N331" s="5">
        <f t="shared" si="57"/>
        <v>5</v>
      </c>
      <c r="O331" s="5">
        <f t="shared" si="57"/>
        <v>2</v>
      </c>
      <c r="P331" s="5">
        <f t="shared" si="57"/>
        <v>0</v>
      </c>
      <c r="Q331" s="5">
        <f t="shared" si="57"/>
        <v>3.8</v>
      </c>
      <c r="R331" s="5">
        <f t="shared" si="57"/>
        <v>0</v>
      </c>
      <c r="S331" s="8"/>
    </row>
    <row r="332" spans="1:19" ht="15.75" hidden="1" x14ac:dyDescent="0.25">
      <c r="A332" s="5"/>
      <c r="B332" s="6" t="s">
        <v>30</v>
      </c>
      <c r="C332" s="9"/>
      <c r="D332" s="5">
        <f t="shared" si="54"/>
        <v>30</v>
      </c>
      <c r="E332" s="5">
        <v>0</v>
      </c>
      <c r="F332" s="5">
        <v>3</v>
      </c>
      <c r="G332" s="5">
        <v>2</v>
      </c>
      <c r="H332" s="5">
        <v>3</v>
      </c>
      <c r="I332" s="5">
        <v>3</v>
      </c>
      <c r="J332" s="5">
        <v>2</v>
      </c>
      <c r="K332" s="5">
        <v>0</v>
      </c>
      <c r="L332" s="5">
        <v>5</v>
      </c>
      <c r="M332" s="5">
        <v>0</v>
      </c>
      <c r="N332" s="5">
        <v>5</v>
      </c>
      <c r="O332" s="5">
        <v>2</v>
      </c>
      <c r="P332" s="8"/>
      <c r="Q332" s="5">
        <v>5</v>
      </c>
      <c r="R332" s="5">
        <v>0</v>
      </c>
      <c r="S332" s="8"/>
    </row>
    <row r="333" spans="1:19" ht="15.75" hidden="1" x14ac:dyDescent="0.25">
      <c r="A333" s="5"/>
      <c r="B333" s="6" t="s">
        <v>31</v>
      </c>
      <c r="C333" s="9"/>
      <c r="D333" s="5">
        <f t="shared" si="54"/>
        <v>30</v>
      </c>
      <c r="E333" s="5">
        <v>0</v>
      </c>
      <c r="F333" s="5">
        <v>3</v>
      </c>
      <c r="G333" s="5">
        <v>2</v>
      </c>
      <c r="H333" s="5">
        <v>3</v>
      </c>
      <c r="I333" s="5">
        <v>3</v>
      </c>
      <c r="J333" s="5">
        <v>2</v>
      </c>
      <c r="K333" s="5">
        <v>0</v>
      </c>
      <c r="L333" s="5">
        <v>5</v>
      </c>
      <c r="M333" s="5">
        <v>0</v>
      </c>
      <c r="N333" s="5">
        <v>5</v>
      </c>
      <c r="O333" s="5">
        <v>2</v>
      </c>
      <c r="P333" s="8"/>
      <c r="Q333" s="5">
        <v>5</v>
      </c>
      <c r="R333" s="5">
        <v>0</v>
      </c>
      <c r="S333" s="8"/>
    </row>
    <row r="334" spans="1:19" ht="15.75" hidden="1" x14ac:dyDescent="0.25">
      <c r="A334" s="5"/>
      <c r="B334" s="6" t="s">
        <v>32</v>
      </c>
      <c r="C334" s="9"/>
      <c r="D334" s="5">
        <f t="shared" si="54"/>
        <v>28</v>
      </c>
      <c r="E334" s="5">
        <v>0</v>
      </c>
      <c r="F334" s="5">
        <v>3</v>
      </c>
      <c r="G334" s="5">
        <v>2</v>
      </c>
      <c r="H334" s="5">
        <v>3</v>
      </c>
      <c r="I334" s="5">
        <v>3</v>
      </c>
      <c r="J334" s="5">
        <v>2</v>
      </c>
      <c r="K334" s="5">
        <v>1</v>
      </c>
      <c r="L334" s="5">
        <v>5</v>
      </c>
      <c r="M334" s="5">
        <v>0</v>
      </c>
      <c r="N334" s="5">
        <v>5</v>
      </c>
      <c r="O334" s="5">
        <v>2</v>
      </c>
      <c r="P334" s="8"/>
      <c r="Q334" s="5">
        <v>2</v>
      </c>
      <c r="R334" s="5">
        <v>0</v>
      </c>
      <c r="S334" s="8"/>
    </row>
    <row r="335" spans="1:19" ht="15.75" hidden="1" x14ac:dyDescent="0.25">
      <c r="A335" s="5"/>
      <c r="B335" s="6" t="s">
        <v>33</v>
      </c>
      <c r="C335" s="9"/>
      <c r="D335" s="5">
        <f t="shared" si="54"/>
        <v>23</v>
      </c>
      <c r="E335" s="5">
        <v>0</v>
      </c>
      <c r="F335" s="5">
        <v>3</v>
      </c>
      <c r="G335" s="5">
        <v>2</v>
      </c>
      <c r="H335" s="5">
        <v>3</v>
      </c>
      <c r="I335" s="5">
        <v>3</v>
      </c>
      <c r="J335" s="5">
        <v>2</v>
      </c>
      <c r="K335" s="5">
        <v>0</v>
      </c>
      <c r="L335" s="5">
        <v>1</v>
      </c>
      <c r="M335" s="5">
        <v>0</v>
      </c>
      <c r="N335" s="5">
        <v>5</v>
      </c>
      <c r="O335" s="5">
        <v>2</v>
      </c>
      <c r="P335" s="8"/>
      <c r="Q335" s="5">
        <v>2</v>
      </c>
      <c r="R335" s="5">
        <v>0</v>
      </c>
      <c r="S335" s="8"/>
    </row>
    <row r="336" spans="1:19" ht="15.75" hidden="1" x14ac:dyDescent="0.25">
      <c r="A336" s="5"/>
      <c r="B336" s="6" t="s">
        <v>39</v>
      </c>
      <c r="C336" s="9"/>
      <c r="D336" s="5">
        <f t="shared" si="54"/>
        <v>31</v>
      </c>
      <c r="E336" s="5">
        <v>0</v>
      </c>
      <c r="F336" s="5">
        <v>3</v>
      </c>
      <c r="G336" s="5">
        <v>2</v>
      </c>
      <c r="H336" s="5">
        <v>3</v>
      </c>
      <c r="I336" s="5">
        <v>3</v>
      </c>
      <c r="J336" s="5">
        <v>2</v>
      </c>
      <c r="K336" s="5">
        <v>1</v>
      </c>
      <c r="L336" s="5">
        <v>5</v>
      </c>
      <c r="M336" s="5">
        <v>0</v>
      </c>
      <c r="N336" s="5">
        <v>5</v>
      </c>
      <c r="O336" s="5">
        <v>2</v>
      </c>
      <c r="P336" s="8"/>
      <c r="Q336" s="5">
        <v>5</v>
      </c>
      <c r="R336" s="5">
        <v>0</v>
      </c>
      <c r="S336" s="8"/>
    </row>
    <row r="337" spans="1:19" ht="47.25" x14ac:dyDescent="0.25">
      <c r="A337" s="5">
        <v>56</v>
      </c>
      <c r="B337" s="6" t="s">
        <v>143</v>
      </c>
      <c r="C337" s="9" t="s">
        <v>142</v>
      </c>
      <c r="D337" s="5">
        <f t="shared" si="54"/>
        <v>30.4</v>
      </c>
      <c r="E337" s="5">
        <f>(E338+E339+E340+E341+E342)/5</f>
        <v>0</v>
      </c>
      <c r="F337" s="5">
        <f t="shared" ref="F337:R337" si="58">(F338+F339+F340+F341+F342)/5</f>
        <v>1.6</v>
      </c>
      <c r="G337" s="5">
        <f t="shared" si="58"/>
        <v>2</v>
      </c>
      <c r="H337" s="5">
        <f t="shared" si="58"/>
        <v>3</v>
      </c>
      <c r="I337" s="5">
        <f t="shared" si="58"/>
        <v>1</v>
      </c>
      <c r="J337" s="5">
        <f t="shared" si="58"/>
        <v>2</v>
      </c>
      <c r="K337" s="5">
        <f t="shared" si="58"/>
        <v>2.2000000000000002</v>
      </c>
      <c r="L337" s="5">
        <f t="shared" si="58"/>
        <v>4.5999999999999996</v>
      </c>
      <c r="M337" s="5">
        <f t="shared" si="58"/>
        <v>4</v>
      </c>
      <c r="N337" s="5">
        <f t="shared" si="58"/>
        <v>5</v>
      </c>
      <c r="O337" s="5">
        <f t="shared" si="58"/>
        <v>2</v>
      </c>
      <c r="P337" s="5">
        <f t="shared" si="58"/>
        <v>0</v>
      </c>
      <c r="Q337" s="5">
        <f t="shared" si="58"/>
        <v>3</v>
      </c>
      <c r="R337" s="5">
        <f t="shared" si="58"/>
        <v>0</v>
      </c>
      <c r="S337" s="8"/>
    </row>
    <row r="338" spans="1:19" ht="15.75" hidden="1" x14ac:dyDescent="0.25">
      <c r="A338" s="5"/>
      <c r="B338" s="6" t="s">
        <v>30</v>
      </c>
      <c r="C338" s="9"/>
      <c r="D338" s="5">
        <f t="shared" si="54"/>
        <v>28</v>
      </c>
      <c r="E338" s="5">
        <v>0</v>
      </c>
      <c r="F338" s="5">
        <v>1</v>
      </c>
      <c r="G338" s="5">
        <v>2</v>
      </c>
      <c r="H338" s="5">
        <v>3</v>
      </c>
      <c r="I338" s="5">
        <v>1</v>
      </c>
      <c r="J338" s="5">
        <v>2</v>
      </c>
      <c r="K338" s="5">
        <v>0</v>
      </c>
      <c r="L338" s="5">
        <v>5</v>
      </c>
      <c r="M338" s="5">
        <v>4</v>
      </c>
      <c r="N338" s="5">
        <v>5</v>
      </c>
      <c r="O338" s="5">
        <v>2</v>
      </c>
      <c r="P338" s="8"/>
      <c r="Q338" s="5">
        <v>3</v>
      </c>
      <c r="R338" s="5">
        <v>0</v>
      </c>
      <c r="S338" s="8"/>
    </row>
    <row r="339" spans="1:19" ht="15.75" hidden="1" x14ac:dyDescent="0.25">
      <c r="A339" s="5"/>
      <c r="B339" s="6" t="s">
        <v>31</v>
      </c>
      <c r="C339" s="9"/>
      <c r="D339" s="5">
        <f t="shared" si="54"/>
        <v>30</v>
      </c>
      <c r="E339" s="5">
        <v>0</v>
      </c>
      <c r="F339" s="5">
        <v>2</v>
      </c>
      <c r="G339" s="5">
        <v>2</v>
      </c>
      <c r="H339" s="5">
        <v>3</v>
      </c>
      <c r="I339" s="5">
        <v>1</v>
      </c>
      <c r="J339" s="5">
        <v>2</v>
      </c>
      <c r="K339" s="5">
        <v>1</v>
      </c>
      <c r="L339" s="5">
        <v>5</v>
      </c>
      <c r="M339" s="5">
        <v>4</v>
      </c>
      <c r="N339" s="5">
        <v>5</v>
      </c>
      <c r="O339" s="5">
        <v>2</v>
      </c>
      <c r="P339" s="8"/>
      <c r="Q339" s="5">
        <v>3</v>
      </c>
      <c r="R339" s="5">
        <v>0</v>
      </c>
      <c r="S339" s="8"/>
    </row>
    <row r="340" spans="1:19" ht="15.75" hidden="1" x14ac:dyDescent="0.25">
      <c r="A340" s="5"/>
      <c r="B340" s="6" t="s">
        <v>32</v>
      </c>
      <c r="C340" s="9"/>
      <c r="D340" s="5">
        <f t="shared" si="54"/>
        <v>34</v>
      </c>
      <c r="E340" s="5">
        <v>0</v>
      </c>
      <c r="F340" s="5">
        <v>2</v>
      </c>
      <c r="G340" s="5">
        <v>2</v>
      </c>
      <c r="H340" s="5">
        <v>3</v>
      </c>
      <c r="I340" s="5">
        <v>1</v>
      </c>
      <c r="J340" s="5">
        <v>2</v>
      </c>
      <c r="K340" s="5">
        <v>5</v>
      </c>
      <c r="L340" s="5">
        <v>5</v>
      </c>
      <c r="M340" s="5">
        <v>4</v>
      </c>
      <c r="N340" s="5">
        <v>5</v>
      </c>
      <c r="O340" s="5">
        <v>2</v>
      </c>
      <c r="P340" s="8"/>
      <c r="Q340" s="5">
        <v>3</v>
      </c>
      <c r="R340" s="5">
        <v>0</v>
      </c>
      <c r="S340" s="8"/>
    </row>
    <row r="341" spans="1:19" ht="15.75" hidden="1" x14ac:dyDescent="0.25">
      <c r="A341" s="5"/>
      <c r="B341" s="6" t="s">
        <v>33</v>
      </c>
      <c r="C341" s="9"/>
      <c r="D341" s="5">
        <f t="shared" si="54"/>
        <v>26</v>
      </c>
      <c r="E341" s="5">
        <v>0</v>
      </c>
      <c r="F341" s="5">
        <v>1</v>
      </c>
      <c r="G341" s="5">
        <v>2</v>
      </c>
      <c r="H341" s="5">
        <v>3</v>
      </c>
      <c r="I341" s="5">
        <v>1</v>
      </c>
      <c r="J341" s="5">
        <v>2</v>
      </c>
      <c r="K341" s="5">
        <v>0</v>
      </c>
      <c r="L341" s="5">
        <v>3</v>
      </c>
      <c r="M341" s="5">
        <v>4</v>
      </c>
      <c r="N341" s="5">
        <v>5</v>
      </c>
      <c r="O341" s="5">
        <v>2</v>
      </c>
      <c r="P341" s="8"/>
      <c r="Q341" s="5">
        <v>3</v>
      </c>
      <c r="R341" s="5">
        <v>0</v>
      </c>
      <c r="S341" s="8"/>
    </row>
    <row r="342" spans="1:19" ht="15.75" hidden="1" x14ac:dyDescent="0.25">
      <c r="A342" s="5"/>
      <c r="B342" s="6" t="s">
        <v>39</v>
      </c>
      <c r="C342" s="9"/>
      <c r="D342" s="5">
        <f t="shared" si="54"/>
        <v>34</v>
      </c>
      <c r="E342" s="5">
        <v>0</v>
      </c>
      <c r="F342" s="5">
        <v>2</v>
      </c>
      <c r="G342" s="5">
        <v>2</v>
      </c>
      <c r="H342" s="5">
        <v>3</v>
      </c>
      <c r="I342" s="5">
        <v>1</v>
      </c>
      <c r="J342" s="5">
        <v>2</v>
      </c>
      <c r="K342" s="5">
        <v>5</v>
      </c>
      <c r="L342" s="5">
        <v>5</v>
      </c>
      <c r="M342" s="5">
        <v>4</v>
      </c>
      <c r="N342" s="5">
        <v>5</v>
      </c>
      <c r="O342" s="5">
        <v>2</v>
      </c>
      <c r="P342" s="8"/>
      <c r="Q342" s="5">
        <v>3</v>
      </c>
      <c r="R342" s="5">
        <v>0</v>
      </c>
      <c r="S342" s="8"/>
    </row>
    <row r="343" spans="1:19" ht="78.75" x14ac:dyDescent="0.25">
      <c r="A343" s="5">
        <v>57</v>
      </c>
      <c r="B343" s="6" t="s">
        <v>145</v>
      </c>
      <c r="C343" s="9" t="s">
        <v>144</v>
      </c>
      <c r="D343" s="5">
        <f t="shared" si="54"/>
        <v>30</v>
      </c>
      <c r="E343" s="5">
        <f>(E344+E345+E346+E347+E348)/5</f>
        <v>0</v>
      </c>
      <c r="F343" s="5">
        <f t="shared" ref="F343:R343" si="59">(F344+F345+F346+F347+F348)/5</f>
        <v>2.6</v>
      </c>
      <c r="G343" s="5">
        <f t="shared" si="59"/>
        <v>2</v>
      </c>
      <c r="H343" s="5">
        <f t="shared" si="59"/>
        <v>3</v>
      </c>
      <c r="I343" s="5">
        <f t="shared" si="59"/>
        <v>4</v>
      </c>
      <c r="J343" s="5">
        <f t="shared" si="59"/>
        <v>2</v>
      </c>
      <c r="K343" s="5">
        <f t="shared" si="59"/>
        <v>3</v>
      </c>
      <c r="L343" s="5">
        <f t="shared" si="59"/>
        <v>0.8</v>
      </c>
      <c r="M343" s="5">
        <f t="shared" si="59"/>
        <v>3.2</v>
      </c>
      <c r="N343" s="5">
        <f t="shared" si="59"/>
        <v>5</v>
      </c>
      <c r="O343" s="5">
        <f t="shared" si="59"/>
        <v>2</v>
      </c>
      <c r="P343" s="5">
        <f t="shared" si="59"/>
        <v>0</v>
      </c>
      <c r="Q343" s="5">
        <f t="shared" si="59"/>
        <v>2.4</v>
      </c>
      <c r="R343" s="5">
        <f t="shared" si="59"/>
        <v>0</v>
      </c>
      <c r="S343" s="8"/>
    </row>
    <row r="344" spans="1:19" ht="15.75" hidden="1" x14ac:dyDescent="0.25">
      <c r="A344" s="5"/>
      <c r="B344" s="6" t="s">
        <v>30</v>
      </c>
      <c r="C344" s="9"/>
      <c r="D344" s="5">
        <f t="shared" si="54"/>
        <v>33</v>
      </c>
      <c r="E344" s="5">
        <v>0</v>
      </c>
      <c r="F344" s="5">
        <v>3</v>
      </c>
      <c r="G344" s="5">
        <v>2</v>
      </c>
      <c r="H344" s="5">
        <v>3</v>
      </c>
      <c r="I344" s="5">
        <v>5</v>
      </c>
      <c r="J344" s="5">
        <v>2</v>
      </c>
      <c r="K344" s="5">
        <v>3</v>
      </c>
      <c r="L344" s="5">
        <v>1</v>
      </c>
      <c r="M344" s="5">
        <v>4</v>
      </c>
      <c r="N344" s="5">
        <v>5</v>
      </c>
      <c r="O344" s="5">
        <v>2</v>
      </c>
      <c r="P344" s="8"/>
      <c r="Q344" s="5">
        <v>3</v>
      </c>
      <c r="R344" s="5">
        <v>0</v>
      </c>
      <c r="S344" s="8"/>
    </row>
    <row r="345" spans="1:19" ht="15.75" hidden="1" x14ac:dyDescent="0.25">
      <c r="A345" s="5"/>
      <c r="B345" s="6" t="s">
        <v>31</v>
      </c>
      <c r="C345" s="9"/>
      <c r="D345" s="5">
        <f t="shared" si="54"/>
        <v>23</v>
      </c>
      <c r="E345" s="5">
        <v>0</v>
      </c>
      <c r="F345" s="5">
        <v>2</v>
      </c>
      <c r="G345" s="5">
        <v>2</v>
      </c>
      <c r="H345" s="5">
        <v>3</v>
      </c>
      <c r="I345" s="5">
        <v>0</v>
      </c>
      <c r="J345" s="5">
        <v>2</v>
      </c>
      <c r="K345" s="5">
        <v>3</v>
      </c>
      <c r="L345" s="5">
        <v>1</v>
      </c>
      <c r="M345" s="5">
        <v>0</v>
      </c>
      <c r="N345" s="5">
        <v>5</v>
      </c>
      <c r="O345" s="5">
        <v>2</v>
      </c>
      <c r="P345" s="8"/>
      <c r="Q345" s="5">
        <v>3</v>
      </c>
      <c r="R345" s="5">
        <v>0</v>
      </c>
      <c r="S345" s="8"/>
    </row>
    <row r="346" spans="1:19" ht="15.75" hidden="1" x14ac:dyDescent="0.25">
      <c r="A346" s="5"/>
      <c r="B346" s="6" t="s">
        <v>32</v>
      </c>
      <c r="C346" s="9"/>
      <c r="D346" s="5">
        <f t="shared" si="54"/>
        <v>30</v>
      </c>
      <c r="E346" s="5">
        <v>0</v>
      </c>
      <c r="F346" s="5">
        <v>3</v>
      </c>
      <c r="G346" s="5">
        <v>2</v>
      </c>
      <c r="H346" s="5">
        <v>3</v>
      </c>
      <c r="I346" s="5">
        <v>5</v>
      </c>
      <c r="J346" s="5">
        <v>2</v>
      </c>
      <c r="K346" s="5">
        <v>3</v>
      </c>
      <c r="L346" s="5">
        <v>1</v>
      </c>
      <c r="M346" s="5">
        <v>4</v>
      </c>
      <c r="N346" s="5">
        <v>5</v>
      </c>
      <c r="O346" s="5">
        <v>2</v>
      </c>
      <c r="P346" s="8"/>
      <c r="Q346" s="5">
        <v>0</v>
      </c>
      <c r="R346" s="5">
        <v>0</v>
      </c>
      <c r="S346" s="8"/>
    </row>
    <row r="347" spans="1:19" ht="15.75" hidden="1" x14ac:dyDescent="0.25">
      <c r="A347" s="5"/>
      <c r="B347" s="6" t="s">
        <v>33</v>
      </c>
      <c r="C347" s="9"/>
      <c r="D347" s="5">
        <f t="shared" si="54"/>
        <v>31</v>
      </c>
      <c r="E347" s="5">
        <v>0</v>
      </c>
      <c r="F347" s="5">
        <v>2</v>
      </c>
      <c r="G347" s="5">
        <v>2</v>
      </c>
      <c r="H347" s="5">
        <v>3</v>
      </c>
      <c r="I347" s="5">
        <v>5</v>
      </c>
      <c r="J347" s="5">
        <v>2</v>
      </c>
      <c r="K347" s="5">
        <v>3</v>
      </c>
      <c r="L347" s="5">
        <v>0</v>
      </c>
      <c r="M347" s="5">
        <v>4</v>
      </c>
      <c r="N347" s="5">
        <v>5</v>
      </c>
      <c r="O347" s="5">
        <v>2</v>
      </c>
      <c r="P347" s="8"/>
      <c r="Q347" s="5">
        <v>3</v>
      </c>
      <c r="R347" s="5">
        <v>0</v>
      </c>
      <c r="S347" s="8"/>
    </row>
    <row r="348" spans="1:19" ht="15.75" hidden="1" x14ac:dyDescent="0.25">
      <c r="A348" s="5"/>
      <c r="B348" s="6" t="s">
        <v>39</v>
      </c>
      <c r="C348" s="9"/>
      <c r="D348" s="5">
        <f t="shared" si="54"/>
        <v>33</v>
      </c>
      <c r="E348" s="5">
        <v>0</v>
      </c>
      <c r="F348" s="5">
        <v>3</v>
      </c>
      <c r="G348" s="5">
        <v>2</v>
      </c>
      <c r="H348" s="5">
        <v>3</v>
      </c>
      <c r="I348" s="5">
        <v>5</v>
      </c>
      <c r="J348" s="5">
        <v>2</v>
      </c>
      <c r="K348" s="5">
        <v>3</v>
      </c>
      <c r="L348" s="5">
        <v>1</v>
      </c>
      <c r="M348" s="5">
        <v>4</v>
      </c>
      <c r="N348" s="5">
        <v>5</v>
      </c>
      <c r="O348" s="5">
        <v>2</v>
      </c>
      <c r="P348" s="8"/>
      <c r="Q348" s="5">
        <v>3</v>
      </c>
      <c r="R348" s="5">
        <v>0</v>
      </c>
      <c r="S348" s="8"/>
    </row>
    <row r="349" spans="1:19" ht="31.5" x14ac:dyDescent="0.25">
      <c r="A349" s="5">
        <v>58</v>
      </c>
      <c r="B349" s="6" t="s">
        <v>147</v>
      </c>
      <c r="C349" s="9" t="s">
        <v>146</v>
      </c>
      <c r="D349" s="5">
        <f t="shared" si="54"/>
        <v>30.400000000000002</v>
      </c>
      <c r="E349" s="5">
        <f>(E350+E351+E352+E353+E354)/5</f>
        <v>0</v>
      </c>
      <c r="F349" s="5">
        <f t="shared" ref="F349:R349" si="60">(F350+F351+F352+F353+F354)/5</f>
        <v>0</v>
      </c>
      <c r="G349" s="5">
        <f t="shared" si="60"/>
        <v>2</v>
      </c>
      <c r="H349" s="5">
        <f t="shared" si="60"/>
        <v>3</v>
      </c>
      <c r="I349" s="5">
        <f t="shared" si="60"/>
        <v>5</v>
      </c>
      <c r="J349" s="5">
        <f t="shared" si="60"/>
        <v>2</v>
      </c>
      <c r="K349" s="5">
        <f t="shared" si="60"/>
        <v>2.6</v>
      </c>
      <c r="L349" s="5">
        <f t="shared" si="60"/>
        <v>3</v>
      </c>
      <c r="M349" s="5">
        <f t="shared" si="60"/>
        <v>0</v>
      </c>
      <c r="N349" s="5">
        <f t="shared" si="60"/>
        <v>5</v>
      </c>
      <c r="O349" s="5">
        <f t="shared" si="60"/>
        <v>4</v>
      </c>
      <c r="P349" s="5">
        <f t="shared" si="60"/>
        <v>0</v>
      </c>
      <c r="Q349" s="5">
        <f t="shared" si="60"/>
        <v>3.8</v>
      </c>
      <c r="R349" s="5">
        <f t="shared" si="60"/>
        <v>0</v>
      </c>
      <c r="S349" s="8"/>
    </row>
    <row r="350" spans="1:19" ht="15.75" hidden="1" x14ac:dyDescent="0.25">
      <c r="A350" s="5"/>
      <c r="B350" s="6" t="s">
        <v>30</v>
      </c>
      <c r="C350" s="9"/>
      <c r="D350" s="5">
        <f t="shared" si="54"/>
        <v>29</v>
      </c>
      <c r="E350" s="5">
        <v>0</v>
      </c>
      <c r="F350" s="5">
        <v>0</v>
      </c>
      <c r="G350" s="5">
        <v>2</v>
      </c>
      <c r="H350" s="5">
        <v>3</v>
      </c>
      <c r="I350" s="5">
        <v>5</v>
      </c>
      <c r="J350" s="5">
        <v>2</v>
      </c>
      <c r="K350" s="5">
        <v>1</v>
      </c>
      <c r="L350" s="5">
        <v>3</v>
      </c>
      <c r="M350" s="5">
        <v>0</v>
      </c>
      <c r="N350" s="5">
        <v>5</v>
      </c>
      <c r="O350" s="5">
        <v>4</v>
      </c>
      <c r="P350" s="8"/>
      <c r="Q350" s="5">
        <v>4</v>
      </c>
      <c r="R350" s="5">
        <v>0</v>
      </c>
      <c r="S350" s="8"/>
    </row>
    <row r="351" spans="1:19" ht="15.75" hidden="1" x14ac:dyDescent="0.25">
      <c r="A351" s="5"/>
      <c r="B351" s="6" t="s">
        <v>31</v>
      </c>
      <c r="C351" s="9"/>
      <c r="D351" s="5">
        <f t="shared" si="54"/>
        <v>29</v>
      </c>
      <c r="E351" s="5">
        <v>0</v>
      </c>
      <c r="F351" s="5">
        <v>0</v>
      </c>
      <c r="G351" s="5">
        <v>2</v>
      </c>
      <c r="H351" s="5">
        <v>3</v>
      </c>
      <c r="I351" s="5">
        <v>5</v>
      </c>
      <c r="J351" s="5">
        <v>2</v>
      </c>
      <c r="K351" s="5">
        <v>1</v>
      </c>
      <c r="L351" s="5">
        <v>3</v>
      </c>
      <c r="M351" s="5">
        <v>0</v>
      </c>
      <c r="N351" s="5">
        <v>5</v>
      </c>
      <c r="O351" s="5">
        <v>4</v>
      </c>
      <c r="P351" s="8"/>
      <c r="Q351" s="5">
        <v>4</v>
      </c>
      <c r="R351" s="5">
        <v>0</v>
      </c>
      <c r="S351" s="8"/>
    </row>
    <row r="352" spans="1:19" ht="15.75" hidden="1" x14ac:dyDescent="0.25">
      <c r="A352" s="5"/>
      <c r="B352" s="6" t="s">
        <v>32</v>
      </c>
      <c r="C352" s="9"/>
      <c r="D352" s="5">
        <f t="shared" si="54"/>
        <v>33</v>
      </c>
      <c r="E352" s="5">
        <v>0</v>
      </c>
      <c r="F352" s="5">
        <v>0</v>
      </c>
      <c r="G352" s="5">
        <v>2</v>
      </c>
      <c r="H352" s="5">
        <v>3</v>
      </c>
      <c r="I352" s="5">
        <v>5</v>
      </c>
      <c r="J352" s="5">
        <v>2</v>
      </c>
      <c r="K352" s="5">
        <v>5</v>
      </c>
      <c r="L352" s="5">
        <v>3</v>
      </c>
      <c r="M352" s="5">
        <v>0</v>
      </c>
      <c r="N352" s="5">
        <v>5</v>
      </c>
      <c r="O352" s="5">
        <v>4</v>
      </c>
      <c r="P352" s="8"/>
      <c r="Q352" s="5">
        <v>4</v>
      </c>
      <c r="R352" s="5">
        <v>0</v>
      </c>
      <c r="S352" s="8"/>
    </row>
    <row r="353" spans="1:19" ht="15.75" hidden="1" x14ac:dyDescent="0.25">
      <c r="A353" s="5"/>
      <c r="B353" s="6" t="s">
        <v>33</v>
      </c>
      <c r="C353" s="9"/>
      <c r="D353" s="5">
        <f t="shared" si="54"/>
        <v>28</v>
      </c>
      <c r="E353" s="5">
        <v>0</v>
      </c>
      <c r="F353" s="5">
        <v>0</v>
      </c>
      <c r="G353" s="5">
        <v>2</v>
      </c>
      <c r="H353" s="5">
        <v>3</v>
      </c>
      <c r="I353" s="5">
        <v>5</v>
      </c>
      <c r="J353" s="5">
        <v>2</v>
      </c>
      <c r="K353" s="5">
        <v>1</v>
      </c>
      <c r="L353" s="5">
        <v>3</v>
      </c>
      <c r="M353" s="5">
        <v>0</v>
      </c>
      <c r="N353" s="5">
        <v>5</v>
      </c>
      <c r="O353" s="5">
        <v>4</v>
      </c>
      <c r="P353" s="8"/>
      <c r="Q353" s="5">
        <v>3</v>
      </c>
      <c r="R353" s="5">
        <v>0</v>
      </c>
      <c r="S353" s="8"/>
    </row>
    <row r="354" spans="1:19" ht="15.75" hidden="1" x14ac:dyDescent="0.25">
      <c r="A354" s="5"/>
      <c r="B354" s="6" t="s">
        <v>39</v>
      </c>
      <c r="C354" s="9"/>
      <c r="D354" s="5">
        <f t="shared" si="54"/>
        <v>33</v>
      </c>
      <c r="E354" s="5">
        <v>0</v>
      </c>
      <c r="F354" s="5">
        <v>0</v>
      </c>
      <c r="G354" s="5">
        <v>2</v>
      </c>
      <c r="H354" s="5">
        <v>3</v>
      </c>
      <c r="I354" s="5">
        <v>5</v>
      </c>
      <c r="J354" s="5">
        <v>2</v>
      </c>
      <c r="K354" s="5">
        <v>5</v>
      </c>
      <c r="L354" s="5">
        <v>3</v>
      </c>
      <c r="M354" s="5">
        <v>0</v>
      </c>
      <c r="N354" s="5">
        <v>5</v>
      </c>
      <c r="O354" s="5">
        <v>4</v>
      </c>
      <c r="P354" s="8"/>
      <c r="Q354" s="5">
        <v>4</v>
      </c>
      <c r="R354" s="5">
        <v>0</v>
      </c>
      <c r="S354" s="8"/>
    </row>
    <row r="355" spans="1:19" ht="31.5" x14ac:dyDescent="0.25">
      <c r="A355" s="5">
        <v>59</v>
      </c>
      <c r="B355" s="6" t="s">
        <v>149</v>
      </c>
      <c r="C355" s="9" t="s">
        <v>148</v>
      </c>
      <c r="D355" s="5">
        <f t="shared" si="54"/>
        <v>25</v>
      </c>
      <c r="E355" s="5">
        <f>(E356+E357+E358+E359+E360)/5</f>
        <v>0</v>
      </c>
      <c r="F355" s="5">
        <f t="shared" ref="F355:R355" si="61">(F356+F357+F358+F359+F360)/5</f>
        <v>2</v>
      </c>
      <c r="G355" s="5">
        <f t="shared" si="61"/>
        <v>2</v>
      </c>
      <c r="H355" s="5">
        <f t="shared" si="61"/>
        <v>3</v>
      </c>
      <c r="I355" s="5">
        <f t="shared" si="61"/>
        <v>3</v>
      </c>
      <c r="J355" s="5">
        <f t="shared" si="61"/>
        <v>2</v>
      </c>
      <c r="K355" s="5">
        <f t="shared" si="61"/>
        <v>1</v>
      </c>
      <c r="L355" s="5">
        <f t="shared" si="61"/>
        <v>2.6</v>
      </c>
      <c r="M355" s="5">
        <f t="shared" si="61"/>
        <v>1.2</v>
      </c>
      <c r="N355" s="5">
        <f t="shared" si="61"/>
        <v>5</v>
      </c>
      <c r="O355" s="5">
        <f t="shared" si="61"/>
        <v>0</v>
      </c>
      <c r="P355" s="5">
        <f t="shared" si="61"/>
        <v>0</v>
      </c>
      <c r="Q355" s="5">
        <f t="shared" si="61"/>
        <v>3.2</v>
      </c>
      <c r="R355" s="5">
        <f t="shared" si="61"/>
        <v>0</v>
      </c>
      <c r="S355" s="8"/>
    </row>
    <row r="356" spans="1:19" ht="15.75" hidden="1" x14ac:dyDescent="0.25">
      <c r="A356" s="5"/>
      <c r="B356" s="6" t="s">
        <v>30</v>
      </c>
      <c r="C356" s="9"/>
      <c r="D356" s="5">
        <f t="shared" si="54"/>
        <v>25</v>
      </c>
      <c r="E356" s="5">
        <v>0</v>
      </c>
      <c r="F356" s="5">
        <v>2</v>
      </c>
      <c r="G356" s="5">
        <v>2</v>
      </c>
      <c r="H356" s="5">
        <v>3</v>
      </c>
      <c r="I356" s="5">
        <v>3</v>
      </c>
      <c r="J356" s="5">
        <v>2</v>
      </c>
      <c r="K356" s="5">
        <v>1</v>
      </c>
      <c r="L356" s="5">
        <v>3</v>
      </c>
      <c r="M356" s="5">
        <v>0</v>
      </c>
      <c r="N356" s="5">
        <v>5</v>
      </c>
      <c r="O356" s="5">
        <v>0</v>
      </c>
      <c r="P356" s="8"/>
      <c r="Q356" s="5">
        <v>4</v>
      </c>
      <c r="R356" s="5">
        <v>0</v>
      </c>
      <c r="S356" s="8"/>
    </row>
    <row r="357" spans="1:19" ht="15.75" hidden="1" x14ac:dyDescent="0.25">
      <c r="A357" s="5"/>
      <c r="B357" s="6" t="s">
        <v>31</v>
      </c>
      <c r="C357" s="9"/>
      <c r="D357" s="5">
        <f t="shared" si="54"/>
        <v>25</v>
      </c>
      <c r="E357" s="5">
        <v>0</v>
      </c>
      <c r="F357" s="5">
        <v>2</v>
      </c>
      <c r="G357" s="5">
        <v>2</v>
      </c>
      <c r="H357" s="5">
        <v>3</v>
      </c>
      <c r="I357" s="5">
        <v>3</v>
      </c>
      <c r="J357" s="5">
        <v>2</v>
      </c>
      <c r="K357" s="5">
        <v>1</v>
      </c>
      <c r="L357" s="5">
        <v>3</v>
      </c>
      <c r="M357" s="5">
        <v>0</v>
      </c>
      <c r="N357" s="5">
        <v>5</v>
      </c>
      <c r="O357" s="5">
        <v>0</v>
      </c>
      <c r="P357" s="8"/>
      <c r="Q357" s="5">
        <v>4</v>
      </c>
      <c r="R357" s="5">
        <v>0</v>
      </c>
      <c r="S357" s="8"/>
    </row>
    <row r="358" spans="1:19" ht="15.75" hidden="1" x14ac:dyDescent="0.25">
      <c r="A358" s="5"/>
      <c r="B358" s="6" t="s">
        <v>32</v>
      </c>
      <c r="C358" s="9"/>
      <c r="D358" s="5">
        <f t="shared" si="54"/>
        <v>25</v>
      </c>
      <c r="E358" s="5">
        <v>0</v>
      </c>
      <c r="F358" s="5">
        <v>2</v>
      </c>
      <c r="G358" s="5">
        <v>2</v>
      </c>
      <c r="H358" s="5">
        <v>3</v>
      </c>
      <c r="I358" s="5">
        <v>3</v>
      </c>
      <c r="J358" s="5">
        <v>2</v>
      </c>
      <c r="K358" s="5">
        <v>1</v>
      </c>
      <c r="L358" s="5">
        <v>3</v>
      </c>
      <c r="M358" s="5">
        <v>2</v>
      </c>
      <c r="N358" s="5">
        <v>5</v>
      </c>
      <c r="O358" s="5">
        <v>0</v>
      </c>
      <c r="P358" s="8"/>
      <c r="Q358" s="5">
        <v>2</v>
      </c>
      <c r="R358" s="5">
        <v>0</v>
      </c>
      <c r="S358" s="8"/>
    </row>
    <row r="359" spans="1:19" ht="15.75" hidden="1" x14ac:dyDescent="0.25">
      <c r="A359" s="5"/>
      <c r="B359" s="6" t="s">
        <v>33</v>
      </c>
      <c r="C359" s="9"/>
      <c r="D359" s="5">
        <f t="shared" si="54"/>
        <v>25</v>
      </c>
      <c r="E359" s="5">
        <v>0</v>
      </c>
      <c r="F359" s="5">
        <v>2</v>
      </c>
      <c r="G359" s="5">
        <v>2</v>
      </c>
      <c r="H359" s="5">
        <v>3</v>
      </c>
      <c r="I359" s="5">
        <v>3</v>
      </c>
      <c r="J359" s="5">
        <v>2</v>
      </c>
      <c r="K359" s="5">
        <v>1</v>
      </c>
      <c r="L359" s="5">
        <v>1</v>
      </c>
      <c r="M359" s="5">
        <v>2</v>
      </c>
      <c r="N359" s="5">
        <v>5</v>
      </c>
      <c r="O359" s="5">
        <v>0</v>
      </c>
      <c r="P359" s="8"/>
      <c r="Q359" s="5">
        <v>4</v>
      </c>
      <c r="R359" s="5">
        <v>0</v>
      </c>
      <c r="S359" s="8"/>
    </row>
    <row r="360" spans="1:19" ht="15.75" hidden="1" x14ac:dyDescent="0.25">
      <c r="A360" s="5"/>
      <c r="B360" s="6" t="s">
        <v>39</v>
      </c>
      <c r="C360" s="9"/>
      <c r="D360" s="5">
        <f t="shared" si="54"/>
        <v>25</v>
      </c>
      <c r="E360" s="5">
        <v>0</v>
      </c>
      <c r="F360" s="5">
        <v>2</v>
      </c>
      <c r="G360" s="5">
        <v>2</v>
      </c>
      <c r="H360" s="5">
        <v>3</v>
      </c>
      <c r="I360" s="5">
        <v>3</v>
      </c>
      <c r="J360" s="5">
        <v>2</v>
      </c>
      <c r="K360" s="5">
        <v>1</v>
      </c>
      <c r="L360" s="5">
        <v>3</v>
      </c>
      <c r="M360" s="5">
        <v>2</v>
      </c>
      <c r="N360" s="5">
        <v>5</v>
      </c>
      <c r="O360" s="5">
        <v>0</v>
      </c>
      <c r="P360" s="8"/>
      <c r="Q360" s="5">
        <v>2</v>
      </c>
      <c r="R360" s="5">
        <v>0</v>
      </c>
      <c r="S360" s="8"/>
    </row>
    <row r="361" spans="1:19" ht="31.5" x14ac:dyDescent="0.25">
      <c r="A361" s="5">
        <v>60</v>
      </c>
      <c r="B361" s="6" t="s">
        <v>151</v>
      </c>
      <c r="C361" s="9" t="s">
        <v>150</v>
      </c>
      <c r="D361" s="5">
        <f t="shared" si="54"/>
        <v>27.600000000000005</v>
      </c>
      <c r="E361" s="5">
        <f>(E362+E363+E364+E365+E366)/5</f>
        <v>0</v>
      </c>
      <c r="F361" s="5">
        <f t="shared" ref="F361:R361" si="62">(F362+F363+F364+F365+F366)/5</f>
        <v>2</v>
      </c>
      <c r="G361" s="5">
        <f t="shared" si="62"/>
        <v>2</v>
      </c>
      <c r="H361" s="5">
        <f t="shared" si="62"/>
        <v>3</v>
      </c>
      <c r="I361" s="5">
        <f t="shared" si="62"/>
        <v>3</v>
      </c>
      <c r="J361" s="5">
        <f t="shared" si="62"/>
        <v>2</v>
      </c>
      <c r="K361" s="5">
        <f t="shared" si="62"/>
        <v>1.8</v>
      </c>
      <c r="L361" s="5">
        <f t="shared" si="62"/>
        <v>2.6</v>
      </c>
      <c r="M361" s="5">
        <f t="shared" si="62"/>
        <v>1.6</v>
      </c>
      <c r="N361" s="5">
        <f t="shared" si="62"/>
        <v>5</v>
      </c>
      <c r="O361" s="5">
        <f t="shared" si="62"/>
        <v>2</v>
      </c>
      <c r="P361" s="5">
        <f t="shared" si="62"/>
        <v>0</v>
      </c>
      <c r="Q361" s="5">
        <f t="shared" si="62"/>
        <v>2.6</v>
      </c>
      <c r="R361" s="5">
        <f t="shared" si="62"/>
        <v>0</v>
      </c>
      <c r="S361" s="8"/>
    </row>
    <row r="362" spans="1:19" ht="15.75" hidden="1" x14ac:dyDescent="0.25">
      <c r="A362" s="5"/>
      <c r="B362" s="6" t="s">
        <v>30</v>
      </c>
      <c r="C362" s="9"/>
      <c r="D362" s="5">
        <f t="shared" si="54"/>
        <v>25</v>
      </c>
      <c r="E362" s="5">
        <v>0</v>
      </c>
      <c r="F362" s="5">
        <v>2</v>
      </c>
      <c r="G362" s="5">
        <v>2</v>
      </c>
      <c r="H362" s="5">
        <v>3</v>
      </c>
      <c r="I362" s="5">
        <v>3</v>
      </c>
      <c r="J362" s="5">
        <v>2</v>
      </c>
      <c r="K362" s="5">
        <v>1</v>
      </c>
      <c r="L362" s="5">
        <v>3</v>
      </c>
      <c r="M362" s="5">
        <v>0</v>
      </c>
      <c r="N362" s="5">
        <v>5</v>
      </c>
      <c r="O362" s="5">
        <v>2</v>
      </c>
      <c r="P362" s="8"/>
      <c r="Q362" s="5">
        <v>2</v>
      </c>
      <c r="R362" s="5">
        <v>0</v>
      </c>
      <c r="S362" s="8"/>
    </row>
    <row r="363" spans="1:19" ht="15.75" hidden="1" x14ac:dyDescent="0.25">
      <c r="A363" s="5"/>
      <c r="B363" s="6" t="s">
        <v>31</v>
      </c>
      <c r="C363" s="9"/>
      <c r="D363" s="5">
        <f t="shared" si="54"/>
        <v>25</v>
      </c>
      <c r="E363" s="5">
        <v>0</v>
      </c>
      <c r="F363" s="5">
        <v>2</v>
      </c>
      <c r="G363" s="5">
        <v>2</v>
      </c>
      <c r="H363" s="5">
        <v>3</v>
      </c>
      <c r="I363" s="5">
        <v>3</v>
      </c>
      <c r="J363" s="5">
        <v>2</v>
      </c>
      <c r="K363" s="5">
        <v>1</v>
      </c>
      <c r="L363" s="5">
        <v>3</v>
      </c>
      <c r="M363" s="5">
        <v>0</v>
      </c>
      <c r="N363" s="5">
        <v>5</v>
      </c>
      <c r="O363" s="5">
        <v>2</v>
      </c>
      <c r="P363" s="8"/>
      <c r="Q363" s="5">
        <v>2</v>
      </c>
      <c r="R363" s="5">
        <v>0</v>
      </c>
      <c r="S363" s="8"/>
    </row>
    <row r="364" spans="1:19" ht="15.75" hidden="1" x14ac:dyDescent="0.25">
      <c r="A364" s="5"/>
      <c r="B364" s="6" t="s">
        <v>32</v>
      </c>
      <c r="C364" s="9"/>
      <c r="D364" s="5">
        <f t="shared" si="54"/>
        <v>29</v>
      </c>
      <c r="E364" s="5">
        <v>0</v>
      </c>
      <c r="F364" s="5">
        <v>2</v>
      </c>
      <c r="G364" s="5">
        <v>2</v>
      </c>
      <c r="H364" s="5">
        <v>3</v>
      </c>
      <c r="I364" s="5">
        <v>3</v>
      </c>
      <c r="J364" s="5">
        <v>2</v>
      </c>
      <c r="K364" s="5">
        <v>3</v>
      </c>
      <c r="L364" s="5">
        <v>3</v>
      </c>
      <c r="M364" s="5">
        <v>2</v>
      </c>
      <c r="N364" s="5">
        <v>5</v>
      </c>
      <c r="O364" s="5">
        <v>2</v>
      </c>
      <c r="P364" s="8"/>
      <c r="Q364" s="5">
        <v>2</v>
      </c>
      <c r="R364" s="5">
        <v>0</v>
      </c>
      <c r="S364" s="8"/>
    </row>
    <row r="365" spans="1:19" ht="15.75" hidden="1" x14ac:dyDescent="0.25">
      <c r="A365" s="5"/>
      <c r="B365" s="6" t="s">
        <v>33</v>
      </c>
      <c r="C365" s="9"/>
      <c r="D365" s="5">
        <f t="shared" si="54"/>
        <v>30</v>
      </c>
      <c r="E365" s="5">
        <v>0</v>
      </c>
      <c r="F365" s="5">
        <v>2</v>
      </c>
      <c r="G365" s="5">
        <v>2</v>
      </c>
      <c r="H365" s="5">
        <v>3</v>
      </c>
      <c r="I365" s="5">
        <v>3</v>
      </c>
      <c r="J365" s="5">
        <v>2</v>
      </c>
      <c r="K365" s="5">
        <v>1</v>
      </c>
      <c r="L365" s="5">
        <v>1</v>
      </c>
      <c r="M365" s="5">
        <v>4</v>
      </c>
      <c r="N365" s="5">
        <v>5</v>
      </c>
      <c r="O365" s="5">
        <v>2</v>
      </c>
      <c r="P365" s="8"/>
      <c r="Q365" s="5">
        <v>5</v>
      </c>
      <c r="R365" s="5">
        <v>0</v>
      </c>
      <c r="S365" s="8"/>
    </row>
    <row r="366" spans="1:19" ht="15.75" hidden="1" x14ac:dyDescent="0.25">
      <c r="A366" s="5"/>
      <c r="B366" s="6" t="s">
        <v>39</v>
      </c>
      <c r="C366" s="9"/>
      <c r="D366" s="5">
        <f t="shared" si="54"/>
        <v>29</v>
      </c>
      <c r="E366" s="5">
        <v>0</v>
      </c>
      <c r="F366" s="5">
        <v>2</v>
      </c>
      <c r="G366" s="5">
        <v>2</v>
      </c>
      <c r="H366" s="5">
        <v>3</v>
      </c>
      <c r="I366" s="5">
        <v>3</v>
      </c>
      <c r="J366" s="5">
        <v>2</v>
      </c>
      <c r="K366" s="5">
        <v>3</v>
      </c>
      <c r="L366" s="5">
        <v>3</v>
      </c>
      <c r="M366" s="5">
        <v>2</v>
      </c>
      <c r="N366" s="5">
        <v>5</v>
      </c>
      <c r="O366" s="5">
        <v>2</v>
      </c>
      <c r="P366" s="8"/>
      <c r="Q366" s="5">
        <v>2</v>
      </c>
      <c r="R366" s="5">
        <v>0</v>
      </c>
      <c r="S366" s="8"/>
    </row>
    <row r="367" spans="1:19" ht="47.25" x14ac:dyDescent="0.25">
      <c r="A367" s="5">
        <v>61</v>
      </c>
      <c r="B367" s="6" t="s">
        <v>153</v>
      </c>
      <c r="C367" s="9" t="s">
        <v>152</v>
      </c>
      <c r="D367" s="5">
        <f t="shared" si="54"/>
        <v>42</v>
      </c>
      <c r="E367" s="5">
        <f>(E368+E369+E370+E371+E372)/5</f>
        <v>0</v>
      </c>
      <c r="F367" s="5">
        <f t="shared" ref="F367:R367" si="63">(F368+F369+F370+F371+F372)/5</f>
        <v>2</v>
      </c>
      <c r="G367" s="5">
        <f t="shared" si="63"/>
        <v>2</v>
      </c>
      <c r="H367" s="5">
        <f t="shared" si="63"/>
        <v>3</v>
      </c>
      <c r="I367" s="5">
        <f t="shared" si="63"/>
        <v>4</v>
      </c>
      <c r="J367" s="5">
        <f t="shared" si="63"/>
        <v>2</v>
      </c>
      <c r="K367" s="5">
        <f t="shared" si="63"/>
        <v>5</v>
      </c>
      <c r="L367" s="5">
        <f t="shared" si="63"/>
        <v>4.5999999999999996</v>
      </c>
      <c r="M367" s="5">
        <f t="shared" si="63"/>
        <v>1.6</v>
      </c>
      <c r="N367" s="5">
        <f t="shared" si="63"/>
        <v>5</v>
      </c>
      <c r="O367" s="5">
        <f t="shared" si="63"/>
        <v>4</v>
      </c>
      <c r="P367" s="5">
        <f t="shared" si="63"/>
        <v>0</v>
      </c>
      <c r="Q367" s="5">
        <f t="shared" si="63"/>
        <v>4.8</v>
      </c>
      <c r="R367" s="5">
        <f t="shared" si="63"/>
        <v>4</v>
      </c>
      <c r="S367" s="8"/>
    </row>
    <row r="368" spans="1:19" ht="15.75" hidden="1" x14ac:dyDescent="0.25">
      <c r="A368" s="5"/>
      <c r="B368" s="6" t="s">
        <v>30</v>
      </c>
      <c r="C368" s="9"/>
      <c r="D368" s="5">
        <f t="shared" si="54"/>
        <v>47</v>
      </c>
      <c r="E368" s="5">
        <v>0</v>
      </c>
      <c r="F368" s="5">
        <v>2</v>
      </c>
      <c r="G368" s="5">
        <v>2</v>
      </c>
      <c r="H368" s="5">
        <v>3</v>
      </c>
      <c r="I368" s="5">
        <v>5</v>
      </c>
      <c r="J368" s="5">
        <v>2</v>
      </c>
      <c r="K368" s="5">
        <v>5</v>
      </c>
      <c r="L368" s="5">
        <v>5</v>
      </c>
      <c r="M368" s="5">
        <v>4</v>
      </c>
      <c r="N368" s="5">
        <v>5</v>
      </c>
      <c r="O368" s="5">
        <v>4</v>
      </c>
      <c r="P368" s="8"/>
      <c r="Q368" s="5">
        <v>5</v>
      </c>
      <c r="R368" s="5">
        <v>5</v>
      </c>
      <c r="S368" s="8"/>
    </row>
    <row r="369" spans="1:19" ht="15.75" hidden="1" x14ac:dyDescent="0.25">
      <c r="A369" s="5"/>
      <c r="B369" s="6" t="s">
        <v>31</v>
      </c>
      <c r="C369" s="9"/>
      <c r="D369" s="5">
        <f t="shared" si="12"/>
        <v>37</v>
      </c>
      <c r="E369" s="5">
        <v>0</v>
      </c>
      <c r="F369" s="5">
        <v>2</v>
      </c>
      <c r="G369" s="5">
        <v>2</v>
      </c>
      <c r="H369" s="5">
        <v>3</v>
      </c>
      <c r="I369" s="5">
        <v>0</v>
      </c>
      <c r="J369" s="5">
        <v>2</v>
      </c>
      <c r="K369" s="5">
        <v>5</v>
      </c>
      <c r="L369" s="5">
        <v>5</v>
      </c>
      <c r="M369" s="5">
        <v>4</v>
      </c>
      <c r="N369" s="5">
        <v>5</v>
      </c>
      <c r="O369" s="5">
        <v>4</v>
      </c>
      <c r="P369" s="8"/>
      <c r="Q369" s="5">
        <v>5</v>
      </c>
      <c r="R369" s="5">
        <v>0</v>
      </c>
      <c r="S369" s="8"/>
    </row>
    <row r="370" spans="1:19" ht="15.75" hidden="1" x14ac:dyDescent="0.25">
      <c r="A370" s="5"/>
      <c r="B370" s="6" t="s">
        <v>32</v>
      </c>
      <c r="C370" s="9"/>
      <c r="D370" s="5">
        <f t="shared" si="12"/>
        <v>43</v>
      </c>
      <c r="E370" s="5">
        <v>0</v>
      </c>
      <c r="F370" s="5">
        <v>2</v>
      </c>
      <c r="G370" s="5">
        <v>2</v>
      </c>
      <c r="H370" s="5">
        <v>3</v>
      </c>
      <c r="I370" s="5">
        <v>5</v>
      </c>
      <c r="J370" s="5">
        <v>2</v>
      </c>
      <c r="K370" s="5">
        <v>5</v>
      </c>
      <c r="L370" s="5">
        <v>5</v>
      </c>
      <c r="M370" s="5">
        <v>0</v>
      </c>
      <c r="N370" s="5">
        <v>5</v>
      </c>
      <c r="O370" s="5">
        <v>4</v>
      </c>
      <c r="P370" s="8"/>
      <c r="Q370" s="5">
        <v>5</v>
      </c>
      <c r="R370" s="5">
        <v>5</v>
      </c>
      <c r="S370" s="8"/>
    </row>
    <row r="371" spans="1:19" ht="15.75" hidden="1" x14ac:dyDescent="0.25">
      <c r="A371" s="5"/>
      <c r="B371" s="6" t="s">
        <v>33</v>
      </c>
      <c r="C371" s="9"/>
      <c r="D371" s="5">
        <f t="shared" si="12"/>
        <v>40</v>
      </c>
      <c r="E371" s="5">
        <v>0</v>
      </c>
      <c r="F371" s="5">
        <v>2</v>
      </c>
      <c r="G371" s="5">
        <v>2</v>
      </c>
      <c r="H371" s="5">
        <v>3</v>
      </c>
      <c r="I371" s="5">
        <v>5</v>
      </c>
      <c r="J371" s="5">
        <v>2</v>
      </c>
      <c r="K371" s="5">
        <v>5</v>
      </c>
      <c r="L371" s="5">
        <v>3</v>
      </c>
      <c r="M371" s="5">
        <v>0</v>
      </c>
      <c r="N371" s="5">
        <v>5</v>
      </c>
      <c r="O371" s="5">
        <v>4</v>
      </c>
      <c r="P371" s="8"/>
      <c r="Q371" s="5">
        <v>4</v>
      </c>
      <c r="R371" s="5">
        <v>5</v>
      </c>
      <c r="S371" s="8"/>
    </row>
    <row r="372" spans="1:19" ht="15.75" hidden="1" x14ac:dyDescent="0.25">
      <c r="A372" s="5"/>
      <c r="B372" s="6" t="s">
        <v>39</v>
      </c>
      <c r="C372" s="9"/>
      <c r="D372" s="5">
        <f t="shared" si="12"/>
        <v>43</v>
      </c>
      <c r="E372" s="5">
        <v>0</v>
      </c>
      <c r="F372" s="5">
        <v>2</v>
      </c>
      <c r="G372" s="5">
        <v>2</v>
      </c>
      <c r="H372" s="5">
        <v>3</v>
      </c>
      <c r="I372" s="5">
        <v>5</v>
      </c>
      <c r="J372" s="5">
        <v>2</v>
      </c>
      <c r="K372" s="5">
        <v>5</v>
      </c>
      <c r="L372" s="5">
        <v>5</v>
      </c>
      <c r="M372" s="5">
        <v>0</v>
      </c>
      <c r="N372" s="5">
        <v>5</v>
      </c>
      <c r="O372" s="5">
        <v>4</v>
      </c>
      <c r="P372" s="8"/>
      <c r="Q372" s="5">
        <v>5</v>
      </c>
      <c r="R372" s="5">
        <v>5</v>
      </c>
      <c r="S372" s="8"/>
    </row>
    <row r="373" spans="1:19" ht="31.5" x14ac:dyDescent="0.25">
      <c r="A373" s="5">
        <v>62</v>
      </c>
      <c r="B373" s="6" t="s">
        <v>155</v>
      </c>
      <c r="C373" s="9" t="s">
        <v>154</v>
      </c>
      <c r="D373" s="5">
        <f t="shared" si="12"/>
        <v>33.4</v>
      </c>
      <c r="E373" s="5">
        <f>(E374+E375+E376+E377+E378)/5</f>
        <v>0</v>
      </c>
      <c r="F373" s="5">
        <f t="shared" ref="F373:R373" si="64">(F374+F375+F376+F377+F378)/5</f>
        <v>1.4</v>
      </c>
      <c r="G373" s="5">
        <f t="shared" si="64"/>
        <v>2</v>
      </c>
      <c r="H373" s="5">
        <f t="shared" si="64"/>
        <v>3</v>
      </c>
      <c r="I373" s="5">
        <f t="shared" si="64"/>
        <v>4</v>
      </c>
      <c r="J373" s="5">
        <f t="shared" si="64"/>
        <v>2</v>
      </c>
      <c r="K373" s="5">
        <f t="shared" si="64"/>
        <v>5</v>
      </c>
      <c r="L373" s="5">
        <f t="shared" si="64"/>
        <v>2.6</v>
      </c>
      <c r="M373" s="5">
        <f t="shared" si="64"/>
        <v>4</v>
      </c>
      <c r="N373" s="5">
        <f t="shared" si="64"/>
        <v>2.4</v>
      </c>
      <c r="O373" s="5">
        <f t="shared" si="64"/>
        <v>2</v>
      </c>
      <c r="P373" s="5">
        <f t="shared" si="64"/>
        <v>0</v>
      </c>
      <c r="Q373" s="5">
        <f t="shared" si="64"/>
        <v>5</v>
      </c>
      <c r="R373" s="5">
        <f t="shared" si="64"/>
        <v>0</v>
      </c>
      <c r="S373" s="8"/>
    </row>
    <row r="374" spans="1:19" ht="15.75" hidden="1" x14ac:dyDescent="0.25">
      <c r="A374" s="5"/>
      <c r="B374" s="6" t="s">
        <v>30</v>
      </c>
      <c r="C374" s="9"/>
      <c r="D374" s="5">
        <f t="shared" si="12"/>
        <v>35</v>
      </c>
      <c r="E374" s="5">
        <v>0</v>
      </c>
      <c r="F374" s="5">
        <v>1</v>
      </c>
      <c r="G374" s="5">
        <v>2</v>
      </c>
      <c r="H374" s="5">
        <v>3</v>
      </c>
      <c r="I374" s="5">
        <v>5</v>
      </c>
      <c r="J374" s="5">
        <v>2</v>
      </c>
      <c r="K374" s="5">
        <v>5</v>
      </c>
      <c r="L374" s="5">
        <v>3</v>
      </c>
      <c r="M374" s="5">
        <v>4</v>
      </c>
      <c r="N374" s="5">
        <v>3</v>
      </c>
      <c r="O374" s="5">
        <v>2</v>
      </c>
      <c r="P374" s="8"/>
      <c r="Q374" s="5">
        <v>5</v>
      </c>
      <c r="R374" s="5">
        <v>0</v>
      </c>
      <c r="S374" s="8"/>
    </row>
    <row r="375" spans="1:19" ht="15.75" hidden="1" x14ac:dyDescent="0.25">
      <c r="A375" s="5"/>
      <c r="B375" s="6" t="s">
        <v>31</v>
      </c>
      <c r="C375" s="9"/>
      <c r="D375" s="5">
        <f t="shared" si="12"/>
        <v>30</v>
      </c>
      <c r="E375" s="5">
        <v>0</v>
      </c>
      <c r="F375" s="5">
        <v>1</v>
      </c>
      <c r="G375" s="5">
        <v>2</v>
      </c>
      <c r="H375" s="5">
        <v>3</v>
      </c>
      <c r="I375" s="5">
        <v>0</v>
      </c>
      <c r="J375" s="5">
        <v>2</v>
      </c>
      <c r="K375" s="5">
        <v>5</v>
      </c>
      <c r="L375" s="5">
        <v>3</v>
      </c>
      <c r="M375" s="5">
        <v>4</v>
      </c>
      <c r="N375" s="5">
        <v>3</v>
      </c>
      <c r="O375" s="5">
        <v>2</v>
      </c>
      <c r="P375" s="8"/>
      <c r="Q375" s="5">
        <v>5</v>
      </c>
      <c r="R375" s="5">
        <v>0</v>
      </c>
      <c r="S375" s="8"/>
    </row>
    <row r="376" spans="1:19" ht="15.75" hidden="1" x14ac:dyDescent="0.25">
      <c r="A376" s="5"/>
      <c r="B376" s="6" t="s">
        <v>32</v>
      </c>
      <c r="C376" s="9"/>
      <c r="D376" s="5">
        <f t="shared" si="12"/>
        <v>36</v>
      </c>
      <c r="E376" s="5">
        <v>0</v>
      </c>
      <c r="F376" s="5">
        <v>2</v>
      </c>
      <c r="G376" s="5">
        <v>2</v>
      </c>
      <c r="H376" s="5">
        <v>3</v>
      </c>
      <c r="I376" s="5">
        <v>5</v>
      </c>
      <c r="J376" s="5">
        <v>2</v>
      </c>
      <c r="K376" s="5">
        <v>5</v>
      </c>
      <c r="L376" s="5">
        <v>3</v>
      </c>
      <c r="M376" s="5">
        <v>4</v>
      </c>
      <c r="N376" s="5">
        <v>3</v>
      </c>
      <c r="O376" s="5">
        <v>2</v>
      </c>
      <c r="P376" s="8"/>
      <c r="Q376" s="5">
        <v>5</v>
      </c>
      <c r="R376" s="5">
        <v>0</v>
      </c>
      <c r="S376" s="8"/>
    </row>
    <row r="377" spans="1:19" ht="15.75" hidden="1" x14ac:dyDescent="0.25">
      <c r="A377" s="5"/>
      <c r="B377" s="6" t="s">
        <v>33</v>
      </c>
      <c r="C377" s="9"/>
      <c r="D377" s="5">
        <f t="shared" si="12"/>
        <v>30</v>
      </c>
      <c r="E377" s="5">
        <v>0</v>
      </c>
      <c r="F377" s="5">
        <v>1</v>
      </c>
      <c r="G377" s="5">
        <v>2</v>
      </c>
      <c r="H377" s="5">
        <v>3</v>
      </c>
      <c r="I377" s="5">
        <v>5</v>
      </c>
      <c r="J377" s="5">
        <v>2</v>
      </c>
      <c r="K377" s="5">
        <v>5</v>
      </c>
      <c r="L377" s="5">
        <v>1</v>
      </c>
      <c r="M377" s="5">
        <v>4</v>
      </c>
      <c r="N377" s="5">
        <v>0</v>
      </c>
      <c r="O377" s="5">
        <v>2</v>
      </c>
      <c r="P377" s="8"/>
      <c r="Q377" s="5">
        <v>5</v>
      </c>
      <c r="R377" s="5">
        <v>0</v>
      </c>
      <c r="S377" s="8"/>
    </row>
    <row r="378" spans="1:19" ht="15.75" hidden="1" x14ac:dyDescent="0.25">
      <c r="A378" s="5"/>
      <c r="B378" s="6" t="s">
        <v>39</v>
      </c>
      <c r="C378" s="9"/>
      <c r="D378" s="5">
        <f t="shared" si="12"/>
        <v>36</v>
      </c>
      <c r="E378" s="5">
        <v>0</v>
      </c>
      <c r="F378" s="5">
        <v>2</v>
      </c>
      <c r="G378" s="5">
        <v>2</v>
      </c>
      <c r="H378" s="5">
        <v>3</v>
      </c>
      <c r="I378" s="5">
        <v>5</v>
      </c>
      <c r="J378" s="5">
        <v>2</v>
      </c>
      <c r="K378" s="5">
        <v>5</v>
      </c>
      <c r="L378" s="5">
        <v>3</v>
      </c>
      <c r="M378" s="5">
        <v>4</v>
      </c>
      <c r="N378" s="5">
        <v>3</v>
      </c>
      <c r="O378" s="5">
        <v>2</v>
      </c>
      <c r="P378" s="8"/>
      <c r="Q378" s="5">
        <v>5</v>
      </c>
      <c r="R378" s="5">
        <v>0</v>
      </c>
      <c r="S378" s="8"/>
    </row>
    <row r="379" spans="1:19" ht="15.75" x14ac:dyDescent="0.25">
      <c r="A379" s="5">
        <v>63</v>
      </c>
      <c r="B379" s="6" t="s">
        <v>157</v>
      </c>
      <c r="C379" s="9" t="s">
        <v>156</v>
      </c>
      <c r="D379" s="5">
        <f t="shared" si="12"/>
        <v>34.4</v>
      </c>
      <c r="E379" s="5">
        <f>(E380+E381+E382+E383+E384)/5</f>
        <v>0</v>
      </c>
      <c r="F379" s="5">
        <f t="shared" ref="F379:R379" si="65">(F380+F381+F382+F383+F384)/5</f>
        <v>2.4</v>
      </c>
      <c r="G379" s="5">
        <f t="shared" si="65"/>
        <v>2</v>
      </c>
      <c r="H379" s="5">
        <f t="shared" si="65"/>
        <v>3</v>
      </c>
      <c r="I379" s="5">
        <f t="shared" si="65"/>
        <v>5</v>
      </c>
      <c r="J379" s="5">
        <f t="shared" si="65"/>
        <v>2</v>
      </c>
      <c r="K379" s="5">
        <f t="shared" si="65"/>
        <v>5</v>
      </c>
      <c r="L379" s="5">
        <f t="shared" si="65"/>
        <v>0.8</v>
      </c>
      <c r="M379" s="5">
        <f t="shared" si="65"/>
        <v>0.8</v>
      </c>
      <c r="N379" s="5">
        <f t="shared" si="65"/>
        <v>5</v>
      </c>
      <c r="O379" s="5">
        <f t="shared" si="65"/>
        <v>0</v>
      </c>
      <c r="P379" s="5">
        <f t="shared" si="65"/>
        <v>0</v>
      </c>
      <c r="Q379" s="5">
        <f t="shared" si="65"/>
        <v>3.4</v>
      </c>
      <c r="R379" s="5">
        <f t="shared" si="65"/>
        <v>5</v>
      </c>
      <c r="S379" s="8"/>
    </row>
    <row r="380" spans="1:19" ht="15.75" hidden="1" x14ac:dyDescent="0.25">
      <c r="A380" s="5"/>
      <c r="B380" s="6" t="s">
        <v>30</v>
      </c>
      <c r="C380" s="9"/>
      <c r="D380" s="5">
        <f t="shared" si="12"/>
        <v>36</v>
      </c>
      <c r="E380" s="5"/>
      <c r="F380" s="5">
        <v>2</v>
      </c>
      <c r="G380" s="5">
        <v>2</v>
      </c>
      <c r="H380" s="5">
        <v>3</v>
      </c>
      <c r="I380" s="5">
        <v>5</v>
      </c>
      <c r="J380" s="5">
        <v>2</v>
      </c>
      <c r="K380" s="5">
        <v>5</v>
      </c>
      <c r="L380" s="5">
        <v>1</v>
      </c>
      <c r="M380" s="5">
        <v>2</v>
      </c>
      <c r="N380" s="5">
        <v>5</v>
      </c>
      <c r="O380" s="5">
        <v>0</v>
      </c>
      <c r="P380" s="8"/>
      <c r="Q380" s="5">
        <v>4</v>
      </c>
      <c r="R380" s="5">
        <v>5</v>
      </c>
      <c r="S380" s="8"/>
    </row>
    <row r="381" spans="1:19" ht="15.75" hidden="1" x14ac:dyDescent="0.25">
      <c r="A381" s="5"/>
      <c r="B381" s="6" t="s">
        <v>31</v>
      </c>
      <c r="C381" s="9"/>
      <c r="D381" s="5">
        <f t="shared" ref="D381:D385" si="66">SUM(E381:R381)</f>
        <v>36</v>
      </c>
      <c r="E381" s="5">
        <v>0</v>
      </c>
      <c r="F381" s="5">
        <v>2</v>
      </c>
      <c r="G381" s="5">
        <v>2</v>
      </c>
      <c r="H381" s="5">
        <v>3</v>
      </c>
      <c r="I381" s="5">
        <v>5</v>
      </c>
      <c r="J381" s="5">
        <v>2</v>
      </c>
      <c r="K381" s="5">
        <v>5</v>
      </c>
      <c r="L381" s="5">
        <v>1</v>
      </c>
      <c r="M381" s="5">
        <v>2</v>
      </c>
      <c r="N381" s="5">
        <v>5</v>
      </c>
      <c r="O381" s="5">
        <v>0</v>
      </c>
      <c r="P381" s="8"/>
      <c r="Q381" s="5">
        <v>4</v>
      </c>
      <c r="R381" s="5">
        <v>5</v>
      </c>
      <c r="S381" s="8"/>
    </row>
    <row r="382" spans="1:19" ht="15.75" hidden="1" x14ac:dyDescent="0.25">
      <c r="A382" s="5"/>
      <c r="B382" s="6" t="s">
        <v>32</v>
      </c>
      <c r="C382" s="9"/>
      <c r="D382" s="5">
        <f t="shared" si="66"/>
        <v>31</v>
      </c>
      <c r="E382" s="5">
        <v>0</v>
      </c>
      <c r="F382" s="5">
        <v>3</v>
      </c>
      <c r="G382" s="5">
        <v>2</v>
      </c>
      <c r="H382" s="5">
        <v>3</v>
      </c>
      <c r="I382" s="5">
        <v>5</v>
      </c>
      <c r="J382" s="5">
        <v>2</v>
      </c>
      <c r="K382" s="5">
        <v>5</v>
      </c>
      <c r="L382" s="5">
        <v>1</v>
      </c>
      <c r="M382" s="5">
        <v>0</v>
      </c>
      <c r="N382" s="5">
        <v>5</v>
      </c>
      <c r="O382" s="5">
        <v>0</v>
      </c>
      <c r="P382" s="8"/>
      <c r="Q382" s="5">
        <v>0</v>
      </c>
      <c r="R382" s="5">
        <v>5</v>
      </c>
      <c r="S382" s="8"/>
    </row>
    <row r="383" spans="1:19" ht="15.75" hidden="1" x14ac:dyDescent="0.25">
      <c r="A383" s="5"/>
      <c r="B383" s="6" t="s">
        <v>33</v>
      </c>
      <c r="C383" s="9"/>
      <c r="D383" s="5">
        <f t="shared" si="66"/>
        <v>33</v>
      </c>
      <c r="E383" s="5">
        <v>0</v>
      </c>
      <c r="F383" s="5">
        <v>2</v>
      </c>
      <c r="G383" s="5">
        <v>2</v>
      </c>
      <c r="H383" s="5">
        <v>3</v>
      </c>
      <c r="I383" s="5">
        <v>5</v>
      </c>
      <c r="J383" s="5">
        <v>2</v>
      </c>
      <c r="K383" s="5">
        <v>5</v>
      </c>
      <c r="L383" s="5">
        <v>0</v>
      </c>
      <c r="M383" s="5">
        <v>0</v>
      </c>
      <c r="N383" s="5">
        <v>5</v>
      </c>
      <c r="O383" s="5">
        <v>0</v>
      </c>
      <c r="P383" s="8"/>
      <c r="Q383" s="5">
        <v>4</v>
      </c>
      <c r="R383" s="5">
        <v>5</v>
      </c>
      <c r="S383" s="8"/>
    </row>
    <row r="384" spans="1:19" ht="15.75" hidden="1" x14ac:dyDescent="0.25">
      <c r="A384" s="5"/>
      <c r="B384" s="6" t="s">
        <v>39</v>
      </c>
      <c r="C384" s="9"/>
      <c r="D384" s="5">
        <f t="shared" si="66"/>
        <v>36</v>
      </c>
      <c r="E384" s="5">
        <v>0</v>
      </c>
      <c r="F384" s="5">
        <v>3</v>
      </c>
      <c r="G384" s="5">
        <v>2</v>
      </c>
      <c r="H384" s="5">
        <v>3</v>
      </c>
      <c r="I384" s="5">
        <v>5</v>
      </c>
      <c r="J384" s="5">
        <v>2</v>
      </c>
      <c r="K384" s="5">
        <v>5</v>
      </c>
      <c r="L384" s="5">
        <v>1</v>
      </c>
      <c r="M384" s="5">
        <v>0</v>
      </c>
      <c r="N384" s="5">
        <v>5</v>
      </c>
      <c r="O384" s="5">
        <v>0</v>
      </c>
      <c r="P384" s="8"/>
      <c r="Q384" s="5">
        <v>5</v>
      </c>
      <c r="R384" s="5">
        <v>5</v>
      </c>
      <c r="S384" s="8"/>
    </row>
    <row r="385" spans="1:19" ht="15.75" hidden="1" x14ac:dyDescent="0.25">
      <c r="A385" s="5"/>
      <c r="B385" s="9"/>
      <c r="C385" s="9"/>
      <c r="D385" s="5">
        <f t="shared" si="66"/>
        <v>0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8"/>
      <c r="Q385" s="5"/>
      <c r="R385" s="5"/>
      <c r="S385" s="11"/>
    </row>
    <row r="390" spans="1:19" ht="34.5" customHeight="1" x14ac:dyDescent="0.3">
      <c r="A390" s="13" t="s">
        <v>26</v>
      </c>
      <c r="B390" s="13"/>
      <c r="C390" s="13"/>
      <c r="D390" s="13"/>
      <c r="E390" s="13"/>
      <c r="F390" s="13"/>
    </row>
    <row r="391" spans="1:19" ht="33" customHeight="1" x14ac:dyDescent="0.3">
      <c r="A391" s="13" t="s">
        <v>28</v>
      </c>
      <c r="B391" s="13"/>
      <c r="C391" s="13"/>
      <c r="D391" s="13"/>
      <c r="E391" s="13"/>
      <c r="F391" s="13"/>
    </row>
    <row r="392" spans="1:19" ht="42.75" customHeight="1" x14ac:dyDescent="0.3">
      <c r="A392" s="13" t="s">
        <v>20</v>
      </c>
      <c r="B392" s="13"/>
      <c r="C392" s="13"/>
      <c r="D392" s="13"/>
      <c r="E392" s="13"/>
      <c r="F392" s="13"/>
    </row>
    <row r="393" spans="1:19" ht="33.75" customHeight="1" x14ac:dyDescent="0.3">
      <c r="A393" s="12" t="s">
        <v>21</v>
      </c>
      <c r="B393" s="13" t="s">
        <v>27</v>
      </c>
      <c r="C393" s="13"/>
      <c r="D393" s="13"/>
      <c r="E393" s="13"/>
      <c r="F393" s="13"/>
    </row>
    <row r="394" spans="1:19" ht="39" customHeight="1" x14ac:dyDescent="0.3">
      <c r="A394" s="12" t="s">
        <v>21</v>
      </c>
      <c r="B394" s="13" t="s">
        <v>27</v>
      </c>
      <c r="C394" s="13"/>
      <c r="D394" s="13"/>
      <c r="E394" s="13"/>
      <c r="F394" s="13"/>
    </row>
    <row r="395" spans="1:19" ht="37.5" customHeight="1" x14ac:dyDescent="0.3">
      <c r="A395" s="12"/>
      <c r="B395" s="13" t="s">
        <v>27</v>
      </c>
      <c r="C395" s="13"/>
      <c r="D395" s="13"/>
      <c r="E395" s="13"/>
      <c r="F395" s="13"/>
    </row>
  </sheetData>
  <mergeCells count="7">
    <mergeCell ref="N1:S1"/>
    <mergeCell ref="A2:A5"/>
    <mergeCell ref="B2:B5"/>
    <mergeCell ref="C2:C5"/>
    <mergeCell ref="D2:R2"/>
    <mergeCell ref="S2:S4"/>
    <mergeCell ref="E3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60" zoomScaleNormal="60" workbookViewId="0">
      <selection activeCell="G7" sqref="G7"/>
    </sheetView>
  </sheetViews>
  <sheetFormatPr defaultRowHeight="15" x14ac:dyDescent="0.25"/>
  <cols>
    <col min="1" max="1" width="8.140625" style="18" customWidth="1"/>
    <col min="2" max="2" width="61.140625" style="18" customWidth="1"/>
    <col min="3" max="3" width="37.42578125" style="18" customWidth="1"/>
    <col min="4" max="4" width="9.140625" style="18"/>
    <col min="5" max="5" width="0.140625" style="18" customWidth="1"/>
    <col min="6" max="6" width="15.42578125" style="161" customWidth="1"/>
    <col min="7" max="16384" width="9.140625" style="18"/>
  </cols>
  <sheetData>
    <row r="1" spans="1:6" ht="15" customHeight="1" x14ac:dyDescent="0.25">
      <c r="A1" s="182" t="s">
        <v>0</v>
      </c>
      <c r="B1" s="184" t="s">
        <v>1</v>
      </c>
      <c r="C1" s="184" t="s">
        <v>2</v>
      </c>
    </row>
    <row r="2" spans="1:6" ht="15" customHeight="1" x14ac:dyDescent="0.25">
      <c r="A2" s="183"/>
      <c r="B2" s="185"/>
      <c r="C2" s="185"/>
    </row>
    <row r="3" spans="1:6" ht="15" customHeight="1" x14ac:dyDescent="0.25">
      <c r="A3" s="183"/>
      <c r="B3" s="185"/>
      <c r="C3" s="185"/>
    </row>
    <row r="4" spans="1:6" ht="61.5" customHeight="1" x14ac:dyDescent="0.25">
      <c r="A4" s="183"/>
      <c r="B4" s="185"/>
      <c r="C4" s="185"/>
    </row>
    <row r="5" spans="1:6" ht="15.75" x14ac:dyDescent="0.25">
      <c r="A5" s="165">
        <v>1</v>
      </c>
      <c r="B5" s="164">
        <v>2</v>
      </c>
      <c r="C5" s="164">
        <v>3</v>
      </c>
    </row>
    <row r="6" spans="1:6" ht="106.5" customHeight="1" x14ac:dyDescent="0.25">
      <c r="A6" s="201" t="s">
        <v>842</v>
      </c>
      <c r="B6" s="202"/>
      <c r="C6" s="202"/>
      <c r="F6" s="160"/>
    </row>
    <row r="7" spans="1:6" s="157" customFormat="1" ht="62.25" customHeight="1" x14ac:dyDescent="0.25">
      <c r="A7" s="158">
        <v>47</v>
      </c>
      <c r="B7" s="162" t="s">
        <v>825</v>
      </c>
      <c r="C7" s="8" t="s">
        <v>785</v>
      </c>
      <c r="F7" s="160"/>
    </row>
    <row r="8" spans="1:6" ht="77.25" customHeight="1" x14ac:dyDescent="0.25">
      <c r="A8" s="158">
        <v>48</v>
      </c>
      <c r="B8" s="163" t="s">
        <v>759</v>
      </c>
      <c r="C8" s="159" t="s">
        <v>786</v>
      </c>
      <c r="F8" s="160"/>
    </row>
    <row r="9" spans="1:6" ht="123" customHeight="1" x14ac:dyDescent="0.25">
      <c r="A9" s="158">
        <v>49</v>
      </c>
      <c r="B9" s="162" t="s">
        <v>760</v>
      </c>
      <c r="C9" s="8" t="s">
        <v>787</v>
      </c>
      <c r="F9" s="160"/>
    </row>
    <row r="10" spans="1:6" ht="74.25" customHeight="1" x14ac:dyDescent="0.25">
      <c r="A10" s="158">
        <v>50</v>
      </c>
      <c r="B10" s="162" t="s">
        <v>242</v>
      </c>
      <c r="C10" s="8" t="s">
        <v>637</v>
      </c>
      <c r="F10" s="160"/>
    </row>
    <row r="11" spans="1:6" ht="43.5" customHeight="1" x14ac:dyDescent="0.25">
      <c r="A11" s="158">
        <v>51</v>
      </c>
      <c r="B11" s="162" t="s">
        <v>761</v>
      </c>
      <c r="C11" s="8" t="s">
        <v>788</v>
      </c>
      <c r="F11" s="160"/>
    </row>
    <row r="12" spans="1:6" ht="63" customHeight="1" x14ac:dyDescent="0.25">
      <c r="A12" s="158">
        <v>52</v>
      </c>
      <c r="B12" s="162" t="s">
        <v>762</v>
      </c>
      <c r="C12" s="8" t="s">
        <v>789</v>
      </c>
      <c r="F12" s="160"/>
    </row>
    <row r="13" spans="1:6" ht="97.5" customHeight="1" x14ac:dyDescent="0.25">
      <c r="A13" s="158">
        <v>53</v>
      </c>
      <c r="B13" s="162" t="s">
        <v>831</v>
      </c>
      <c r="C13" s="8" t="s">
        <v>790</v>
      </c>
      <c r="F13" s="160"/>
    </row>
    <row r="14" spans="1:6" ht="60.75" customHeight="1" x14ac:dyDescent="0.25">
      <c r="A14" s="158">
        <v>54</v>
      </c>
      <c r="B14" s="162" t="s">
        <v>763</v>
      </c>
      <c r="C14" s="8" t="s">
        <v>423</v>
      </c>
      <c r="F14" s="160"/>
    </row>
    <row r="15" spans="1:6" ht="78.75" customHeight="1" x14ac:dyDescent="0.25">
      <c r="A15" s="158">
        <v>55</v>
      </c>
      <c r="B15" s="162" t="s">
        <v>823</v>
      </c>
      <c r="C15" s="8" t="s">
        <v>791</v>
      </c>
      <c r="F15" s="160"/>
    </row>
    <row r="16" spans="1:6" ht="63" customHeight="1" x14ac:dyDescent="0.25">
      <c r="A16" s="158">
        <v>56</v>
      </c>
      <c r="B16" s="162" t="s">
        <v>826</v>
      </c>
      <c r="C16" s="8" t="s">
        <v>792</v>
      </c>
      <c r="F16" s="160"/>
    </row>
    <row r="17" spans="1:6" ht="108" customHeight="1" x14ac:dyDescent="0.25">
      <c r="A17" s="158">
        <v>57</v>
      </c>
      <c r="B17" s="162" t="s">
        <v>764</v>
      </c>
      <c r="C17" s="8" t="s">
        <v>556</v>
      </c>
      <c r="F17" s="160"/>
    </row>
    <row r="18" spans="1:6" ht="60.75" customHeight="1" x14ac:dyDescent="0.25">
      <c r="A18" s="158">
        <v>58</v>
      </c>
      <c r="B18" s="162" t="s">
        <v>765</v>
      </c>
      <c r="C18" s="8" t="s">
        <v>793</v>
      </c>
      <c r="F18" s="160"/>
    </row>
    <row r="19" spans="1:6" ht="96.75" customHeight="1" x14ac:dyDescent="0.25">
      <c r="A19" s="158">
        <v>59</v>
      </c>
      <c r="B19" s="162" t="s">
        <v>832</v>
      </c>
      <c r="C19" s="8" t="s">
        <v>794</v>
      </c>
      <c r="F19" s="160"/>
    </row>
    <row r="20" spans="1:6" ht="95.25" customHeight="1" x14ac:dyDescent="0.25">
      <c r="A20" s="158">
        <v>60</v>
      </c>
      <c r="B20" s="162" t="s">
        <v>833</v>
      </c>
      <c r="C20" s="8" t="s">
        <v>834</v>
      </c>
      <c r="F20" s="160"/>
    </row>
    <row r="21" spans="1:6" ht="61.5" customHeight="1" x14ac:dyDescent="0.25">
      <c r="A21" s="158">
        <v>61</v>
      </c>
      <c r="B21" s="162" t="s">
        <v>766</v>
      </c>
      <c r="C21" s="8" t="s">
        <v>795</v>
      </c>
      <c r="F21" s="160"/>
    </row>
    <row r="22" spans="1:6" ht="114.75" customHeight="1" x14ac:dyDescent="0.25">
      <c r="A22" s="158">
        <v>62</v>
      </c>
      <c r="B22" s="162" t="s">
        <v>171</v>
      </c>
      <c r="C22" s="8" t="s">
        <v>356</v>
      </c>
      <c r="F22" s="160"/>
    </row>
    <row r="23" spans="1:6" ht="52.5" customHeight="1" x14ac:dyDescent="0.25">
      <c r="A23" s="158">
        <v>63</v>
      </c>
      <c r="B23" s="163" t="s">
        <v>767</v>
      </c>
      <c r="C23" s="159" t="s">
        <v>796</v>
      </c>
      <c r="F23" s="160"/>
    </row>
    <row r="24" spans="1:6" ht="86.25" customHeight="1" x14ac:dyDescent="0.25">
      <c r="A24" s="158">
        <v>64</v>
      </c>
      <c r="B24" s="162" t="s">
        <v>768</v>
      </c>
      <c r="C24" s="8" t="s">
        <v>797</v>
      </c>
      <c r="F24" s="160"/>
    </row>
    <row r="25" spans="1:6" ht="102" customHeight="1" x14ac:dyDescent="0.25">
      <c r="A25" s="158">
        <v>65</v>
      </c>
      <c r="B25" s="162" t="s">
        <v>835</v>
      </c>
      <c r="C25" s="8" t="s">
        <v>798</v>
      </c>
      <c r="F25" s="160"/>
    </row>
    <row r="26" spans="1:6" ht="59.25" customHeight="1" x14ac:dyDescent="0.25">
      <c r="A26" s="158">
        <v>66</v>
      </c>
      <c r="B26" s="162" t="s">
        <v>769</v>
      </c>
      <c r="C26" s="8" t="s">
        <v>799</v>
      </c>
      <c r="F26" s="160"/>
    </row>
    <row r="27" spans="1:6" ht="74.25" customHeight="1" x14ac:dyDescent="0.25">
      <c r="A27" s="158">
        <v>67</v>
      </c>
      <c r="B27" s="162" t="s">
        <v>770</v>
      </c>
      <c r="C27" s="8" t="s">
        <v>800</v>
      </c>
      <c r="F27" s="160"/>
    </row>
    <row r="28" spans="1:6" ht="64.5" customHeight="1" x14ac:dyDescent="0.25">
      <c r="A28" s="158">
        <v>68</v>
      </c>
      <c r="B28" s="162" t="s">
        <v>827</v>
      </c>
      <c r="C28" s="8" t="s">
        <v>801</v>
      </c>
      <c r="F28" s="160"/>
    </row>
    <row r="29" spans="1:6" ht="75.75" customHeight="1" x14ac:dyDescent="0.25">
      <c r="A29" s="158">
        <v>69</v>
      </c>
      <c r="B29" s="162" t="s">
        <v>771</v>
      </c>
      <c r="C29" s="8" t="s">
        <v>802</v>
      </c>
      <c r="F29" s="160"/>
    </row>
    <row r="30" spans="1:6" ht="72.75" customHeight="1" x14ac:dyDescent="0.25">
      <c r="A30" s="158">
        <v>70</v>
      </c>
      <c r="B30" s="162" t="s">
        <v>828</v>
      </c>
      <c r="C30" s="8" t="s">
        <v>803</v>
      </c>
      <c r="F30" s="160"/>
    </row>
    <row r="31" spans="1:6" ht="50.25" customHeight="1" x14ac:dyDescent="0.25">
      <c r="A31" s="158">
        <v>71</v>
      </c>
      <c r="B31" s="162" t="s">
        <v>772</v>
      </c>
      <c r="C31" s="8" t="s">
        <v>804</v>
      </c>
      <c r="F31" s="160"/>
    </row>
    <row r="32" spans="1:6" ht="65.25" customHeight="1" x14ac:dyDescent="0.25">
      <c r="A32" s="158">
        <v>72</v>
      </c>
      <c r="B32" s="162" t="s">
        <v>773</v>
      </c>
      <c r="C32" s="8" t="s">
        <v>805</v>
      </c>
      <c r="F32" s="160"/>
    </row>
    <row r="33" spans="1:6" ht="47.25" customHeight="1" x14ac:dyDescent="0.25">
      <c r="A33" s="158">
        <v>73</v>
      </c>
      <c r="B33" s="162" t="s">
        <v>774</v>
      </c>
      <c r="C33" s="8" t="s">
        <v>806</v>
      </c>
      <c r="F33" s="160"/>
    </row>
    <row r="34" spans="1:6" ht="48" customHeight="1" x14ac:dyDescent="0.25">
      <c r="A34" s="158">
        <v>74</v>
      </c>
      <c r="B34" s="162" t="s">
        <v>836</v>
      </c>
      <c r="C34" s="8" t="s">
        <v>807</v>
      </c>
      <c r="F34" s="160"/>
    </row>
    <row r="35" spans="1:6" ht="81.75" customHeight="1" x14ac:dyDescent="0.25">
      <c r="A35" s="158">
        <v>75</v>
      </c>
      <c r="B35" s="162" t="s">
        <v>829</v>
      </c>
      <c r="C35" s="8" t="s">
        <v>808</v>
      </c>
      <c r="F35" s="160"/>
    </row>
    <row r="36" spans="1:6" ht="67.5" customHeight="1" x14ac:dyDescent="0.25">
      <c r="A36" s="158">
        <v>76</v>
      </c>
      <c r="B36" s="162" t="s">
        <v>775</v>
      </c>
      <c r="C36" s="8" t="s">
        <v>809</v>
      </c>
      <c r="F36" s="160"/>
    </row>
    <row r="37" spans="1:6" ht="121.5" customHeight="1" x14ac:dyDescent="0.25">
      <c r="A37" s="158">
        <v>77</v>
      </c>
      <c r="B37" s="162" t="s">
        <v>837</v>
      </c>
      <c r="C37" s="8" t="s">
        <v>810</v>
      </c>
      <c r="F37" s="160"/>
    </row>
    <row r="38" spans="1:6" ht="47.25" customHeight="1" x14ac:dyDescent="0.25">
      <c r="A38" s="158">
        <v>78</v>
      </c>
      <c r="B38" s="162" t="s">
        <v>776</v>
      </c>
      <c r="C38" s="8" t="s">
        <v>811</v>
      </c>
      <c r="F38" s="160"/>
    </row>
    <row r="39" spans="1:6" ht="114" customHeight="1" x14ac:dyDescent="0.25">
      <c r="A39" s="158">
        <v>79</v>
      </c>
      <c r="B39" s="162" t="s">
        <v>824</v>
      </c>
      <c r="C39" s="8" t="s">
        <v>812</v>
      </c>
      <c r="F39" s="160"/>
    </row>
    <row r="40" spans="1:6" ht="60" customHeight="1" x14ac:dyDescent="0.25">
      <c r="A40" s="158">
        <v>80</v>
      </c>
      <c r="B40" s="162" t="s">
        <v>777</v>
      </c>
      <c r="C40" s="8" t="s">
        <v>813</v>
      </c>
      <c r="F40" s="160"/>
    </row>
    <row r="41" spans="1:6" ht="46.5" customHeight="1" x14ac:dyDescent="0.25">
      <c r="A41" s="158">
        <v>81</v>
      </c>
      <c r="B41" s="162" t="s">
        <v>778</v>
      </c>
      <c r="C41" s="8" t="s">
        <v>814</v>
      </c>
      <c r="F41" s="160"/>
    </row>
    <row r="42" spans="1:6" ht="79.5" customHeight="1" x14ac:dyDescent="0.25">
      <c r="A42" s="158">
        <v>82</v>
      </c>
      <c r="B42" s="162" t="s">
        <v>779</v>
      </c>
      <c r="C42" s="8" t="s">
        <v>815</v>
      </c>
      <c r="F42" s="160"/>
    </row>
    <row r="43" spans="1:6" ht="92.25" customHeight="1" x14ac:dyDescent="0.25">
      <c r="A43" s="158">
        <v>83</v>
      </c>
      <c r="B43" s="162" t="s">
        <v>830</v>
      </c>
      <c r="C43" s="8" t="s">
        <v>718</v>
      </c>
      <c r="F43" s="160"/>
    </row>
    <row r="44" spans="1:6" ht="40.5" customHeight="1" x14ac:dyDescent="0.25">
      <c r="A44" s="158">
        <v>84</v>
      </c>
      <c r="B44" s="162" t="s">
        <v>780</v>
      </c>
      <c r="C44" s="8" t="s">
        <v>816</v>
      </c>
      <c r="F44" s="160"/>
    </row>
    <row r="45" spans="1:6" ht="57" customHeight="1" x14ac:dyDescent="0.25">
      <c r="A45" s="158">
        <v>85</v>
      </c>
      <c r="B45" s="162" t="s">
        <v>781</v>
      </c>
      <c r="C45" s="8" t="s">
        <v>817</v>
      </c>
      <c r="F45" s="160"/>
    </row>
    <row r="46" spans="1:6" ht="45.75" customHeight="1" x14ac:dyDescent="0.25">
      <c r="A46" s="158">
        <v>86</v>
      </c>
      <c r="B46" s="162" t="s">
        <v>782</v>
      </c>
      <c r="C46" s="8" t="s">
        <v>818</v>
      </c>
      <c r="F46" s="160"/>
    </row>
    <row r="47" spans="1:6" ht="51" customHeight="1" x14ac:dyDescent="0.25">
      <c r="A47" s="158">
        <v>87</v>
      </c>
      <c r="B47" s="162" t="s">
        <v>838</v>
      </c>
      <c r="C47" s="8" t="s">
        <v>819</v>
      </c>
      <c r="F47" s="160"/>
    </row>
    <row r="48" spans="1:6" ht="45.75" customHeight="1" x14ac:dyDescent="0.25">
      <c r="A48" s="158">
        <v>88</v>
      </c>
      <c r="B48" s="162" t="s">
        <v>839</v>
      </c>
      <c r="C48" s="28" t="s">
        <v>820</v>
      </c>
      <c r="F48" s="160"/>
    </row>
    <row r="49" spans="1:6" ht="66.75" customHeight="1" x14ac:dyDescent="0.25">
      <c r="A49" s="158">
        <v>89</v>
      </c>
      <c r="B49" s="162" t="s">
        <v>783</v>
      </c>
      <c r="C49" s="8" t="s">
        <v>126</v>
      </c>
      <c r="F49" s="160"/>
    </row>
    <row r="50" spans="1:6" ht="49.5" customHeight="1" x14ac:dyDescent="0.25">
      <c r="A50" s="158">
        <v>90</v>
      </c>
      <c r="B50" s="162" t="s">
        <v>784</v>
      </c>
      <c r="C50" s="8" t="s">
        <v>821</v>
      </c>
      <c r="F50" s="160"/>
    </row>
    <row r="51" spans="1:6" ht="105.75" customHeight="1" x14ac:dyDescent="0.25">
      <c r="A51" s="158">
        <v>91</v>
      </c>
      <c r="B51" s="162" t="s">
        <v>840</v>
      </c>
      <c r="C51" s="8" t="s">
        <v>822</v>
      </c>
      <c r="F51" s="160"/>
    </row>
    <row r="52" spans="1:6" ht="78" customHeight="1" x14ac:dyDescent="0.25">
      <c r="A52" s="158">
        <v>92</v>
      </c>
      <c r="B52" s="162" t="s">
        <v>841</v>
      </c>
      <c r="C52" s="8" t="s">
        <v>243</v>
      </c>
      <c r="F52" s="160"/>
    </row>
  </sheetData>
  <autoFilter ref="A5:C5"/>
  <mergeCells count="4">
    <mergeCell ref="A6:C6"/>
    <mergeCell ref="A1:A4"/>
    <mergeCell ref="B1:B4"/>
    <mergeCell ref="C1:C4"/>
  </mergeCells>
  <pageMargins left="0.25" right="0.25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0"/>
  <sheetViews>
    <sheetView zoomScale="85" zoomScaleNormal="85" zoomScaleSheetLayoutView="75" workbookViewId="0">
      <pane xSplit="8" ySplit="10" topLeftCell="I425" activePane="bottomRight" state="frozen"/>
      <selection pane="topRight" activeCell="J1" sqref="J1"/>
      <selection pane="bottomLeft" activeCell="A11" sqref="A11"/>
      <selection pane="bottomRight" activeCell="Z481" sqref="Z481"/>
    </sheetView>
  </sheetViews>
  <sheetFormatPr defaultRowHeight="15" outlineLevelRow="1" x14ac:dyDescent="0.25"/>
  <cols>
    <col min="1" max="1" width="6.42578125" customWidth="1"/>
    <col min="2" max="2" width="51.140625" customWidth="1"/>
    <col min="3" max="3" width="26" customWidth="1"/>
    <col min="4" max="4" width="20.7109375" customWidth="1"/>
    <col min="5" max="5" width="8.28515625" hidden="1" customWidth="1"/>
    <col min="6" max="6" width="9.28515625" hidden="1" customWidth="1"/>
    <col min="7" max="9" width="7.7109375" hidden="1" customWidth="1"/>
    <col min="10" max="10" width="8.28515625" hidden="1" customWidth="1"/>
    <col min="11" max="12" width="7.7109375" hidden="1" customWidth="1"/>
    <col min="13" max="13" width="7.85546875" hidden="1" customWidth="1"/>
    <col min="14" max="14" width="7.7109375" hidden="1" customWidth="1"/>
    <col min="15" max="15" width="7.85546875" hidden="1" customWidth="1"/>
    <col min="16" max="16" width="13.140625" hidden="1" customWidth="1"/>
    <col min="17" max="17" width="7.7109375" hidden="1" customWidth="1"/>
    <col min="18" max="18" width="7.42578125" hidden="1" customWidth="1"/>
    <col min="19" max="19" width="22.28515625" hidden="1" customWidth="1"/>
    <col min="20" max="20" width="13" hidden="1" customWidth="1"/>
    <col min="21" max="21" width="23.5703125" customWidth="1"/>
    <col min="22" max="22" width="17.28515625" customWidth="1"/>
  </cols>
  <sheetData>
    <row r="1" spans="1:22" s="18" customFormat="1" ht="46.5" customHeight="1" x14ac:dyDescent="0.25">
      <c r="E1" s="186" t="s">
        <v>758</v>
      </c>
      <c r="F1" s="186"/>
      <c r="U1" s="186" t="s">
        <v>758</v>
      </c>
      <c r="V1" s="186"/>
    </row>
    <row r="2" spans="1:22" s="18" customFormat="1" ht="20.25" customHeight="1" x14ac:dyDescent="0.25">
      <c r="B2" s="187" t="s">
        <v>25</v>
      </c>
      <c r="C2" s="187"/>
      <c r="D2" s="187"/>
      <c r="E2" s="187"/>
      <c r="F2" s="187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s="18" customFormat="1" x14ac:dyDescent="0.25">
      <c r="B3" s="187"/>
      <c r="C3" s="187"/>
      <c r="D3" s="187"/>
      <c r="E3" s="187"/>
      <c r="F3" s="187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s="18" customFormat="1" ht="45.75" customHeight="1" x14ac:dyDescent="0.25">
      <c r="B4" s="187"/>
      <c r="C4" s="187"/>
      <c r="D4" s="187"/>
      <c r="E4" s="187"/>
      <c r="F4" s="187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ht="20.25" customHeight="1" thickBot="1" x14ac:dyDescent="0.3">
      <c r="N5" s="166" t="s">
        <v>174</v>
      </c>
      <c r="O5" s="166"/>
      <c r="P5" s="166"/>
      <c r="Q5" s="166"/>
      <c r="R5" s="166"/>
      <c r="S5" s="166"/>
    </row>
    <row r="6" spans="1:22" ht="15" customHeight="1" x14ac:dyDescent="0.25">
      <c r="A6" s="182" t="s">
        <v>164</v>
      </c>
      <c r="B6" s="184" t="s">
        <v>1</v>
      </c>
      <c r="C6" s="184" t="s">
        <v>2</v>
      </c>
      <c r="D6" s="189" t="s">
        <v>24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1"/>
      <c r="S6" s="192" t="s">
        <v>3</v>
      </c>
      <c r="T6" s="194" t="s">
        <v>269</v>
      </c>
      <c r="U6" s="184" t="s">
        <v>29</v>
      </c>
      <c r="V6" s="184" t="s">
        <v>3</v>
      </c>
    </row>
    <row r="7" spans="1:22" ht="15.75" x14ac:dyDescent="0.25">
      <c r="A7" s="183"/>
      <c r="B7" s="185"/>
      <c r="C7" s="185"/>
      <c r="D7" s="154"/>
      <c r="E7" s="195" t="s">
        <v>19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  <c r="S7" s="193"/>
      <c r="T7" s="194"/>
      <c r="U7" s="185"/>
      <c r="V7" s="185"/>
    </row>
    <row r="8" spans="1:22" ht="15.75" x14ac:dyDescent="0.25">
      <c r="A8" s="183"/>
      <c r="B8" s="185"/>
      <c r="C8" s="185"/>
      <c r="D8" s="155"/>
      <c r="E8" s="198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200"/>
      <c r="S8" s="193"/>
      <c r="T8" s="194"/>
      <c r="U8" s="185"/>
      <c r="V8" s="185"/>
    </row>
    <row r="9" spans="1:22" ht="33.75" customHeight="1" x14ac:dyDescent="0.25">
      <c r="A9" s="183"/>
      <c r="B9" s="185"/>
      <c r="C9" s="185"/>
      <c r="D9" s="156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  <c r="K9" s="24" t="s">
        <v>11</v>
      </c>
      <c r="L9" s="24" t="s">
        <v>12</v>
      </c>
      <c r="M9" s="24" t="s">
        <v>13</v>
      </c>
      <c r="N9" s="24" t="s">
        <v>14</v>
      </c>
      <c r="O9" s="25" t="s">
        <v>15</v>
      </c>
      <c r="P9" s="25" t="s">
        <v>16</v>
      </c>
      <c r="Q9" s="25" t="s">
        <v>17</v>
      </c>
      <c r="R9" s="25" t="s">
        <v>18</v>
      </c>
      <c r="S9" s="26"/>
      <c r="T9" s="194"/>
      <c r="U9" s="185"/>
      <c r="V9" s="185"/>
    </row>
    <row r="10" spans="1:22" ht="15.75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</row>
    <row r="11" spans="1:22" ht="63" x14ac:dyDescent="0.25">
      <c r="A11" s="14">
        <v>1</v>
      </c>
      <c r="B11" s="40" t="s">
        <v>271</v>
      </c>
      <c r="C11" s="15" t="s">
        <v>169</v>
      </c>
      <c r="D11" s="41">
        <f>SUM(E11:R11)</f>
        <v>23</v>
      </c>
      <c r="E11" s="37">
        <f t="shared" ref="E11:R11" si="0">SUM(E12:E18)/6</f>
        <v>0</v>
      </c>
      <c r="F11" s="37">
        <f t="shared" si="0"/>
        <v>1.6666666666666667</v>
      </c>
      <c r="G11" s="37">
        <f t="shared" si="0"/>
        <v>0.33333333333333331</v>
      </c>
      <c r="H11" s="37">
        <f t="shared" si="0"/>
        <v>3</v>
      </c>
      <c r="I11" s="37">
        <f t="shared" si="0"/>
        <v>3</v>
      </c>
      <c r="J11" s="37">
        <f t="shared" si="0"/>
        <v>2</v>
      </c>
      <c r="K11" s="37">
        <f t="shared" si="0"/>
        <v>3</v>
      </c>
      <c r="L11" s="37">
        <f t="shared" si="0"/>
        <v>2.5</v>
      </c>
      <c r="M11" s="37">
        <f t="shared" si="0"/>
        <v>0</v>
      </c>
      <c r="N11" s="37">
        <f t="shared" si="0"/>
        <v>0</v>
      </c>
      <c r="O11" s="37">
        <f t="shared" si="0"/>
        <v>2.6666666666666665</v>
      </c>
      <c r="P11" s="37">
        <f t="shared" si="0"/>
        <v>0</v>
      </c>
      <c r="Q11" s="37">
        <f t="shared" si="0"/>
        <v>4.833333333333333</v>
      </c>
      <c r="R11" s="37">
        <f t="shared" si="0"/>
        <v>0</v>
      </c>
      <c r="S11" s="28"/>
      <c r="T11" s="35">
        <f>SUM(D12:D17)/5-D11</f>
        <v>-0.39999999999999858</v>
      </c>
      <c r="U11" s="153">
        <f>'прошедшие до комиссии'!M2</f>
        <v>5000000</v>
      </c>
    </row>
    <row r="12" spans="1:22" ht="15.75" hidden="1" outlineLevel="1" x14ac:dyDescent="0.25">
      <c r="A12" s="14"/>
      <c r="B12" s="40" t="s">
        <v>313</v>
      </c>
      <c r="C12" s="7"/>
      <c r="D12" s="41">
        <f t="shared" ref="D12:D19" si="1">SUM(E12:R12)</f>
        <v>26</v>
      </c>
      <c r="E12" s="37">
        <f>SUM('[1]1. Дакрон'!$H$21)</f>
        <v>0</v>
      </c>
      <c r="F12" s="37">
        <f>'[1]1. Дакрон'!$H$23</f>
        <v>1</v>
      </c>
      <c r="G12" s="37">
        <f>'[1]1. Дакрон'!$H$27</f>
        <v>0</v>
      </c>
      <c r="H12" s="37">
        <f>'[1]1. Дакрон'!$H$30</f>
        <v>3</v>
      </c>
      <c r="I12" s="37">
        <f>'[1]1. Дакрон'!$H$32</f>
        <v>5</v>
      </c>
      <c r="J12" s="37">
        <f>'[1]1. Дакрон'!$H$36</f>
        <v>2</v>
      </c>
      <c r="K12" s="37">
        <f>'[1]1. Дакрон'!$H$39</f>
        <v>3</v>
      </c>
      <c r="L12" s="37">
        <f>'[1]1. Дакрон'!$H$43</f>
        <v>3</v>
      </c>
      <c r="M12" s="37">
        <f>'[1]1. Дакрон'!$H$47</f>
        <v>0</v>
      </c>
      <c r="N12" s="37">
        <f>'[1]1. Дакрон'!$H$50</f>
        <v>0</v>
      </c>
      <c r="O12" s="37">
        <f>'[1]1. Дакрон'!$H$53</f>
        <v>4</v>
      </c>
      <c r="P12" s="38">
        <f>'[1]1. Дакрон'!$H$56</f>
        <v>0</v>
      </c>
      <c r="Q12" s="37">
        <f>'[1]1. Дакрон'!$H$59</f>
        <v>5</v>
      </c>
      <c r="R12" s="37">
        <f>'[1]1. Дакрон'!$H$68</f>
        <v>0</v>
      </c>
      <c r="S12" s="28"/>
      <c r="T12" s="35"/>
      <c r="U12" s="152"/>
    </row>
    <row r="13" spans="1:22" ht="15.75" hidden="1" outlineLevel="1" x14ac:dyDescent="0.25">
      <c r="A13" s="14"/>
      <c r="B13" s="40" t="s">
        <v>165</v>
      </c>
      <c r="C13" s="7"/>
      <c r="D13" s="41">
        <f t="shared" si="1"/>
        <v>21</v>
      </c>
      <c r="E13" s="37">
        <f>'[2]1. Дакрон'!$H$21</f>
        <v>0</v>
      </c>
      <c r="F13" s="37">
        <f>'[2]1. Дакрон'!$H$23</f>
        <v>1</v>
      </c>
      <c r="G13" s="37">
        <f>'[2]1. Дакрон'!$H$27</f>
        <v>0</v>
      </c>
      <c r="H13" s="37">
        <f>'[2]1. Дакрон'!$H$30</f>
        <v>3</v>
      </c>
      <c r="I13" s="37">
        <f>'[2]1. Дакрон'!$H$32</f>
        <v>3</v>
      </c>
      <c r="J13" s="37">
        <f>'[2]1. Дакрон'!$H$36</f>
        <v>2</v>
      </c>
      <c r="K13" s="37">
        <f>'[2]1. Дакрон'!$H$39</f>
        <v>3</v>
      </c>
      <c r="L13" s="37">
        <f>'[2]1. Дакрон'!$H$43</f>
        <v>3</v>
      </c>
      <c r="M13" s="37">
        <f>'[2]1. Дакрон'!$H$47</f>
        <v>0</v>
      </c>
      <c r="N13" s="37">
        <f>'[2]1. Дакрон'!$H$50</f>
        <v>0</v>
      </c>
      <c r="O13" s="37">
        <f>'[2]1. Дакрон'!$H$53</f>
        <v>2</v>
      </c>
      <c r="P13" s="38" t="str">
        <f>'[2]1. Дакрон'!$H$56</f>
        <v>-</v>
      </c>
      <c r="Q13" s="37">
        <f>'[2]1. Дакрон'!$H$59</f>
        <v>4</v>
      </c>
      <c r="R13" s="37">
        <f>'[2]1. Дакрон'!$H$68</f>
        <v>0</v>
      </c>
      <c r="S13" s="28"/>
      <c r="T13" s="35"/>
      <c r="U13" s="152"/>
    </row>
    <row r="14" spans="1:22" ht="28.5" hidden="1" customHeight="1" outlineLevel="1" x14ac:dyDescent="0.25">
      <c r="A14" s="14"/>
      <c r="B14" s="40" t="s">
        <v>166</v>
      </c>
      <c r="C14" s="7"/>
      <c r="D14" s="41">
        <f t="shared" si="1"/>
        <v>22</v>
      </c>
      <c r="E14" s="37">
        <f>'[3]1. Дакрон'!$H$21</f>
        <v>0</v>
      </c>
      <c r="F14" s="37">
        <f>'[3]1. Дакрон'!$H$23</f>
        <v>2</v>
      </c>
      <c r="G14" s="37">
        <f>'[3]1. Дакрон'!$H$27</f>
        <v>0</v>
      </c>
      <c r="H14" s="37">
        <f>'[3]1. Дакрон'!$H$30</f>
        <v>3</v>
      </c>
      <c r="I14" s="37">
        <f>'[3]1. Дакрон'!$H$32</f>
        <v>0</v>
      </c>
      <c r="J14" s="37">
        <f>'[3]1. Дакрон'!$H$36</f>
        <v>2</v>
      </c>
      <c r="K14" s="37">
        <f>'[3]1. Дакрон'!$H$39</f>
        <v>3</v>
      </c>
      <c r="L14" s="37">
        <f>'[3]1. Дакрон'!$H$43</f>
        <v>3</v>
      </c>
      <c r="M14" s="37">
        <f>'[3]1. Дакрон'!$H$47</f>
        <v>0</v>
      </c>
      <c r="N14" s="37">
        <f>'[3]1. Дакрон'!$H$50</f>
        <v>0</v>
      </c>
      <c r="O14" s="37">
        <f>'[3]1. Дакрон'!$H$53</f>
        <v>4</v>
      </c>
      <c r="P14" s="38" t="str">
        <f>'[3]1. Дакрон'!$H$56</f>
        <v>Не оценивается</v>
      </c>
      <c r="Q14" s="37">
        <f>'[3]1. Дакрон'!$H$59</f>
        <v>5</v>
      </c>
      <c r="R14" s="37">
        <f>'[3]1. Дакрон'!$H$68</f>
        <v>0</v>
      </c>
      <c r="S14" s="28"/>
      <c r="T14" s="35"/>
      <c r="U14" s="152"/>
    </row>
    <row r="15" spans="1:22" ht="25.5" hidden="1" outlineLevel="1" x14ac:dyDescent="0.25">
      <c r="A15" s="14"/>
      <c r="B15" s="40" t="s">
        <v>167</v>
      </c>
      <c r="C15" s="7"/>
      <c r="D15" s="41">
        <f t="shared" si="1"/>
        <v>22</v>
      </c>
      <c r="E15" s="37">
        <f>'[4]1. Дакрон'!$H$21</f>
        <v>0</v>
      </c>
      <c r="F15" s="37">
        <f>'[4]1. Дакрон'!$H$23</f>
        <v>2</v>
      </c>
      <c r="G15" s="37">
        <f>'[4]1. Дакрон'!$H$27</f>
        <v>0</v>
      </c>
      <c r="H15" s="37">
        <f>'[4]1. Дакрон'!$H$30</f>
        <v>3</v>
      </c>
      <c r="I15" s="37">
        <f>'[4]1. Дакрон'!$H$32</f>
        <v>0</v>
      </c>
      <c r="J15" s="37">
        <f>'[4]1. Дакрон'!$H$36</f>
        <v>2</v>
      </c>
      <c r="K15" s="37">
        <f>'[4]1. Дакрон'!$H$39</f>
        <v>3</v>
      </c>
      <c r="L15" s="37">
        <f>'[4]1. Дакрон'!$H$43</f>
        <v>3</v>
      </c>
      <c r="M15" s="37">
        <f>'[4]1. Дакрон'!$H$47</f>
        <v>0</v>
      </c>
      <c r="N15" s="37">
        <f>'[4]1. Дакрон'!$H$50</f>
        <v>0</v>
      </c>
      <c r="O15" s="37">
        <f>'[4]1. Дакрон'!$H$53</f>
        <v>4</v>
      </c>
      <c r="P15" s="38" t="str">
        <f>'[4]1. Дакрон'!$H$56</f>
        <v>Не оценивается</v>
      </c>
      <c r="Q15" s="37">
        <f>'[4]1. Дакрон'!$H$59</f>
        <v>5</v>
      </c>
      <c r="R15" s="37">
        <f>'[4]1. Дакрон'!$H$68</f>
        <v>0</v>
      </c>
      <c r="S15" s="28"/>
      <c r="T15" s="35"/>
      <c r="U15" s="152"/>
    </row>
    <row r="16" spans="1:22" ht="15.75" hidden="1" outlineLevel="1" x14ac:dyDescent="0.25">
      <c r="A16" s="14"/>
      <c r="B16" s="40" t="s">
        <v>33</v>
      </c>
      <c r="C16" s="7"/>
      <c r="D16" s="41">
        <f t="shared" si="1"/>
        <v>22</v>
      </c>
      <c r="E16" s="37">
        <f>'[5]1. Дакрон'!$H$21</f>
        <v>0</v>
      </c>
      <c r="F16" s="37">
        <f>'[5]1. Дакрон'!$H$23</f>
        <v>2</v>
      </c>
      <c r="G16" s="37">
        <f>'[5]1. Дакрон'!$H$27</f>
        <v>0</v>
      </c>
      <c r="H16" s="37">
        <f>'[5]1. Дакрон'!$H$30</f>
        <v>3</v>
      </c>
      <c r="I16" s="37">
        <f>'[5]1. Дакрон'!$H$32</f>
        <v>5</v>
      </c>
      <c r="J16" s="37">
        <f>'[5]1. Дакрон'!$H$36</f>
        <v>2</v>
      </c>
      <c r="K16" s="37">
        <f>'[5]1. Дакрон'!$H$39</f>
        <v>3</v>
      </c>
      <c r="L16" s="37">
        <f>'[5]1. Дакрон'!$H$43</f>
        <v>0</v>
      </c>
      <c r="M16" s="37">
        <f>'[5]1. Дакрон'!$H$47</f>
        <v>0</v>
      </c>
      <c r="N16" s="37">
        <f>'[5]1. Дакрон'!$H$50</f>
        <v>0</v>
      </c>
      <c r="O16" s="37">
        <f>'[5]1. Дакрон'!$H$53</f>
        <v>2</v>
      </c>
      <c r="P16" s="38">
        <f>'[5]1. Дакрон'!$H$56</f>
        <v>0</v>
      </c>
      <c r="Q16" s="37">
        <f>'[5]1. Дакрон'!$H$59</f>
        <v>5</v>
      </c>
      <c r="R16" s="37">
        <f>'[5]1. Дакрон'!$H$68</f>
        <v>0</v>
      </c>
      <c r="S16" s="28"/>
      <c r="T16" s="35"/>
      <c r="U16" s="152"/>
    </row>
    <row r="17" spans="1:21" ht="15.75" hidden="1" outlineLevel="1" x14ac:dyDescent="0.25">
      <c r="A17" s="14"/>
      <c r="B17" s="40" t="s">
        <v>168</v>
      </c>
      <c r="C17" s="7"/>
      <c r="D17" s="41">
        <f t="shared" si="1"/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9"/>
      <c r="Q17" s="37"/>
      <c r="R17" s="37"/>
      <c r="S17" s="28"/>
      <c r="T17" s="35"/>
      <c r="U17" s="152"/>
    </row>
    <row r="18" spans="1:21" ht="15.75" hidden="1" outlineLevel="1" collapsed="1" x14ac:dyDescent="0.25">
      <c r="A18" s="14"/>
      <c r="B18" s="40" t="s">
        <v>314</v>
      </c>
      <c r="C18" s="7"/>
      <c r="D18" s="41">
        <f t="shared" si="1"/>
        <v>25</v>
      </c>
      <c r="E18" s="37">
        <f>'[6]1. Дакрон'!$H$21</f>
        <v>0</v>
      </c>
      <c r="F18" s="37">
        <f>'[6]1. Дакрон'!$H$23</f>
        <v>2</v>
      </c>
      <c r="G18" s="37">
        <f>'[6]1. Дакрон'!$H$27</f>
        <v>2</v>
      </c>
      <c r="H18" s="37">
        <f>'[6]1. Дакрон'!$H$30</f>
        <v>3</v>
      </c>
      <c r="I18" s="37">
        <f>'[6]1. Дакрон'!$H$32</f>
        <v>5</v>
      </c>
      <c r="J18" s="37">
        <f>'[6]1. Дакрон'!$H$36</f>
        <v>2</v>
      </c>
      <c r="K18" s="37">
        <f>'[6]1. Дакрон'!$H$39</f>
        <v>3</v>
      </c>
      <c r="L18" s="37">
        <f>'[6]1. Дакрон'!$H$43</f>
        <v>3</v>
      </c>
      <c r="M18" s="37">
        <f>'[6]1. Дакрон'!$H$47</f>
        <v>0</v>
      </c>
      <c r="N18" s="37">
        <f>'[6]1. Дакрон'!$H$50</f>
        <v>0</v>
      </c>
      <c r="O18" s="37">
        <f>'[6]1. Дакрон'!$H$53</f>
        <v>0</v>
      </c>
      <c r="P18" s="38">
        <f>'[6]1. Дакрон'!$H$56</f>
        <v>0</v>
      </c>
      <c r="Q18" s="37">
        <f>'[6]1. Дакрон'!$H$59</f>
        <v>5</v>
      </c>
      <c r="R18" s="37">
        <f>'[6]1. Дакрон'!$H$68</f>
        <v>0</v>
      </c>
      <c r="S18" s="28"/>
      <c r="T18" s="35"/>
      <c r="U18" s="152"/>
    </row>
    <row r="19" spans="1:21" ht="94.5" collapsed="1" x14ac:dyDescent="0.25">
      <c r="A19" s="14">
        <v>2</v>
      </c>
      <c r="B19" s="40" t="s">
        <v>171</v>
      </c>
      <c r="C19" s="15" t="s">
        <v>170</v>
      </c>
      <c r="D19" s="41">
        <f t="shared" si="1"/>
        <v>32.833333333333336</v>
      </c>
      <c r="E19" s="37">
        <f t="shared" ref="E19:R19" si="2">SUM(E20:E26)/6</f>
        <v>0</v>
      </c>
      <c r="F19" s="37">
        <f t="shared" si="2"/>
        <v>2</v>
      </c>
      <c r="G19" s="37">
        <f t="shared" si="2"/>
        <v>2</v>
      </c>
      <c r="H19" s="37">
        <f t="shared" si="2"/>
        <v>3</v>
      </c>
      <c r="I19" s="37">
        <f t="shared" si="2"/>
        <v>4.666666666666667</v>
      </c>
      <c r="J19" s="37">
        <f t="shared" si="2"/>
        <v>2</v>
      </c>
      <c r="K19" s="37">
        <f t="shared" si="2"/>
        <v>2.6666666666666665</v>
      </c>
      <c r="L19" s="37">
        <f t="shared" si="2"/>
        <v>3.3333333333333335</v>
      </c>
      <c r="M19" s="37">
        <f t="shared" si="2"/>
        <v>2.6666666666666665</v>
      </c>
      <c r="N19" s="37">
        <f t="shared" si="2"/>
        <v>5</v>
      </c>
      <c r="O19" s="37">
        <f t="shared" si="2"/>
        <v>1.6666666666666667</v>
      </c>
      <c r="P19" s="37">
        <f t="shared" si="2"/>
        <v>0</v>
      </c>
      <c r="Q19" s="37">
        <f t="shared" si="2"/>
        <v>3.8333333333333335</v>
      </c>
      <c r="R19" s="37">
        <f t="shared" si="2"/>
        <v>0</v>
      </c>
      <c r="S19" s="28"/>
      <c r="T19" s="35">
        <f>SUM(D20:D25)/5-D19</f>
        <v>1.1666666666666643</v>
      </c>
      <c r="U19" s="153">
        <f>'прошедшие до комиссии'!M3</f>
        <v>2841311.49</v>
      </c>
    </row>
    <row r="20" spans="1:21" ht="15.75" hidden="1" outlineLevel="1" x14ac:dyDescent="0.25">
      <c r="A20" s="14"/>
      <c r="B20" s="40" t="s">
        <v>313</v>
      </c>
      <c r="C20" s="7"/>
      <c r="D20" s="41">
        <f t="shared" ref="D20:D98" si="3">SUM(E20:R20)</f>
        <v>37</v>
      </c>
      <c r="E20" s="37">
        <f>'[1]2. Фукалов '!$H$21</f>
        <v>0</v>
      </c>
      <c r="F20" s="37">
        <f>'[1]2. Фукалов '!$H$23</f>
        <v>2</v>
      </c>
      <c r="G20" s="37">
        <f>'[1]2. Фукалов '!$H$27</f>
        <v>2</v>
      </c>
      <c r="H20" s="37">
        <f>'[1]2. Фукалов '!$H$30</f>
        <v>3</v>
      </c>
      <c r="I20" s="37">
        <f>'[1]2. Фукалов '!$H$32</f>
        <v>5</v>
      </c>
      <c r="J20" s="37">
        <f>'[1]2. Фукалов '!$H$36</f>
        <v>2</v>
      </c>
      <c r="K20" s="37">
        <f>'[1]2. Фукалов '!$H$39</f>
        <v>3</v>
      </c>
      <c r="L20" s="37">
        <f>'[1]2. Фукалов '!$H$43</f>
        <v>5</v>
      </c>
      <c r="M20" s="37">
        <f>'[1]2. Фукалов '!$H$47</f>
        <v>4</v>
      </c>
      <c r="N20" s="37">
        <f>'[1]2. Фукалов '!$H$50</f>
        <v>5</v>
      </c>
      <c r="O20" s="37">
        <f>'[1]2. Фукалов '!$H$53</f>
        <v>2</v>
      </c>
      <c r="P20" s="38">
        <f>'[1]2. Фукалов '!$H$56</f>
        <v>0</v>
      </c>
      <c r="Q20" s="37">
        <f>'[1]2. Фукалов '!$H$59</f>
        <v>4</v>
      </c>
      <c r="R20" s="37">
        <f>'[1]2. Фукалов '!$H$68</f>
        <v>0</v>
      </c>
      <c r="S20" s="28"/>
      <c r="U20" s="153"/>
    </row>
    <row r="21" spans="1:21" ht="15.75" hidden="1" outlineLevel="1" x14ac:dyDescent="0.25">
      <c r="A21" s="14"/>
      <c r="B21" s="40" t="s">
        <v>165</v>
      </c>
      <c r="C21" s="7"/>
      <c r="D21" s="41">
        <f t="shared" si="3"/>
        <v>26</v>
      </c>
      <c r="E21" s="37">
        <f>'[2]2. Фукалов '!$H$21</f>
        <v>0</v>
      </c>
      <c r="F21" s="37">
        <f>'[2]2. Фукалов '!$H$23</f>
        <v>2</v>
      </c>
      <c r="G21" s="37">
        <f>'[2]2. Фукалов '!$H$27</f>
        <v>2</v>
      </c>
      <c r="H21" s="37">
        <f>'[2]2. Фукалов '!$H$30</f>
        <v>3</v>
      </c>
      <c r="I21" s="37">
        <f>'[2]2. Фукалов '!$H$32</f>
        <v>3</v>
      </c>
      <c r="J21" s="37">
        <f>'[2]2. Фукалов '!$H$36</f>
        <v>2</v>
      </c>
      <c r="K21" s="37">
        <f>'[2]2. Фукалов '!$H$39</f>
        <v>1</v>
      </c>
      <c r="L21" s="37">
        <f>'[2]2. Фукалов '!$H$43</f>
        <v>3</v>
      </c>
      <c r="M21" s="37">
        <f>'[2]2. Фукалов '!$H$47</f>
        <v>0</v>
      </c>
      <c r="N21" s="37">
        <f>'[2]2. Фукалов '!$H$50</f>
        <v>5</v>
      </c>
      <c r="O21" s="37">
        <f>'[2]2. Фукалов '!$H$53</f>
        <v>2</v>
      </c>
      <c r="P21" s="38" t="str">
        <f>'[2]2. Фукалов '!$H$56</f>
        <v>-</v>
      </c>
      <c r="Q21" s="37">
        <f>'[2]2. Фукалов '!$H$59</f>
        <v>3</v>
      </c>
      <c r="R21" s="37">
        <f>'[2]2. Фукалов '!$H$68</f>
        <v>0</v>
      </c>
      <c r="S21" s="28"/>
      <c r="U21" s="153"/>
    </row>
    <row r="22" spans="1:21" ht="25.5" hidden="1" outlineLevel="1" x14ac:dyDescent="0.25">
      <c r="A22" s="14"/>
      <c r="B22" s="40" t="s">
        <v>166</v>
      </c>
      <c r="C22" s="7"/>
      <c r="D22" s="41">
        <f t="shared" si="3"/>
        <v>37</v>
      </c>
      <c r="E22" s="37">
        <f>'[3]2. Фукалов '!$H$21</f>
        <v>0</v>
      </c>
      <c r="F22" s="37">
        <f>'[3]2. Фукалов '!$H$23</f>
        <v>2</v>
      </c>
      <c r="G22" s="37">
        <f>'[3]2. Фукалов '!$H$27</f>
        <v>2</v>
      </c>
      <c r="H22" s="37">
        <f>'[3]2. Фукалов '!$H$30</f>
        <v>3</v>
      </c>
      <c r="I22" s="37">
        <f>'[3]2. Фукалов '!$H$32</f>
        <v>5</v>
      </c>
      <c r="J22" s="37">
        <f>'[3]2. Фукалов '!$H$36</f>
        <v>2</v>
      </c>
      <c r="K22" s="37">
        <f>'[3]2. Фукалов '!$H$39</f>
        <v>3</v>
      </c>
      <c r="L22" s="37">
        <f>'[3]2. Фукалов '!$H$43</f>
        <v>5</v>
      </c>
      <c r="M22" s="37">
        <f>'[3]2. Фукалов '!$H$47</f>
        <v>4</v>
      </c>
      <c r="N22" s="37">
        <f>'[3]2. Фукалов '!$H$50</f>
        <v>5</v>
      </c>
      <c r="O22" s="37">
        <f>'[3]2. Фукалов '!$H$53</f>
        <v>2</v>
      </c>
      <c r="P22" s="38" t="str">
        <f>'[3]2. Фукалов '!$H$56</f>
        <v>Не оценивается</v>
      </c>
      <c r="Q22" s="37">
        <f>'[3]2. Фукалов '!$H$59</f>
        <v>4</v>
      </c>
      <c r="R22" s="37">
        <f>'[3]2. Фукалов '!$H$68</f>
        <v>0</v>
      </c>
      <c r="S22" s="28"/>
      <c r="U22" s="153"/>
    </row>
    <row r="23" spans="1:21" ht="25.5" hidden="1" outlineLevel="1" x14ac:dyDescent="0.25">
      <c r="A23" s="14"/>
      <c r="B23" s="40" t="s">
        <v>167</v>
      </c>
      <c r="C23" s="7"/>
      <c r="D23" s="41">
        <f t="shared" si="3"/>
        <v>37</v>
      </c>
      <c r="E23" s="37">
        <f>'[4]2. Фукалов '!$H$21</f>
        <v>0</v>
      </c>
      <c r="F23" s="37">
        <f>'[4]2. Фукалов '!$H$23</f>
        <v>2</v>
      </c>
      <c r="G23" s="37">
        <f>'[4]2. Фукалов '!$H$27</f>
        <v>2</v>
      </c>
      <c r="H23" s="37">
        <f>'[4]2. Фукалов '!$H$30</f>
        <v>3</v>
      </c>
      <c r="I23" s="37">
        <f>'[4]2. Фукалов '!$H$32</f>
        <v>5</v>
      </c>
      <c r="J23" s="37">
        <f>'[4]2. Фукалов '!$H$36</f>
        <v>2</v>
      </c>
      <c r="K23" s="37">
        <f>'[4]2. Фукалов '!$H$39</f>
        <v>3</v>
      </c>
      <c r="L23" s="37">
        <f>'[4]2. Фукалов '!$H$43</f>
        <v>5</v>
      </c>
      <c r="M23" s="37">
        <f>'[4]2. Фукалов '!$H$47</f>
        <v>4</v>
      </c>
      <c r="N23" s="37">
        <f>'[4]2. Фукалов '!$H$50</f>
        <v>5</v>
      </c>
      <c r="O23" s="37">
        <f>'[4]2. Фукалов '!$H$53</f>
        <v>2</v>
      </c>
      <c r="P23" s="38" t="str">
        <f>'[4]2. Фукалов '!$H$56</f>
        <v>Не оценивается</v>
      </c>
      <c r="Q23" s="37">
        <f>'[4]2. Фукалов '!$H$59</f>
        <v>4</v>
      </c>
      <c r="R23" s="37">
        <f>'[4]2. Фукалов '!$H$68</f>
        <v>0</v>
      </c>
      <c r="S23" s="28"/>
      <c r="U23" s="153"/>
    </row>
    <row r="24" spans="1:21" ht="15.75" hidden="1" outlineLevel="1" x14ac:dyDescent="0.25">
      <c r="A24" s="14"/>
      <c r="B24" s="40" t="s">
        <v>33</v>
      </c>
      <c r="C24" s="7"/>
      <c r="D24" s="41">
        <f t="shared" si="3"/>
        <v>33</v>
      </c>
      <c r="E24" s="37">
        <f>'[5]2. Фукалов '!$H$21</f>
        <v>0</v>
      </c>
      <c r="F24" s="37">
        <f>'[5]2. Фукалов '!$H$23</f>
        <v>2</v>
      </c>
      <c r="G24" s="37">
        <f>'[5]2. Фукалов '!$H$27</f>
        <v>2</v>
      </c>
      <c r="H24" s="37">
        <f>'[5]2. Фукалов '!$H$30</f>
        <v>3</v>
      </c>
      <c r="I24" s="37">
        <f>'[5]2. Фукалов '!$H$32</f>
        <v>5</v>
      </c>
      <c r="J24" s="37">
        <f>'[5]2. Фукалов '!$H$36</f>
        <v>2</v>
      </c>
      <c r="K24" s="37">
        <f>'[5]2. Фукалов '!$H$39</f>
        <v>3</v>
      </c>
      <c r="L24" s="37">
        <f>'[5]2. Фукалов '!$H$43</f>
        <v>1</v>
      </c>
      <c r="M24" s="37">
        <f>'[5]2. Фукалов '!$H$47</f>
        <v>4</v>
      </c>
      <c r="N24" s="37">
        <f>'[5]2. Фукалов '!$H$50</f>
        <v>5</v>
      </c>
      <c r="O24" s="37">
        <f>'[5]2. Фукалов '!$H$53</f>
        <v>2</v>
      </c>
      <c r="P24" s="38">
        <f>'[5]2. Фукалов '!$H$56</f>
        <v>0</v>
      </c>
      <c r="Q24" s="37">
        <f>'[5]2. Фукалов '!$H$59</f>
        <v>4</v>
      </c>
      <c r="R24" s="37">
        <f>'[5]2. Фукалов '!$H$68</f>
        <v>0</v>
      </c>
      <c r="S24" s="28"/>
      <c r="U24" s="153"/>
    </row>
    <row r="25" spans="1:21" ht="15.75" hidden="1" outlineLevel="1" x14ac:dyDescent="0.25">
      <c r="A25" s="14"/>
      <c r="B25" s="40" t="s">
        <v>168</v>
      </c>
      <c r="C25" s="7"/>
      <c r="D25" s="41">
        <f t="shared" si="3"/>
        <v>0</v>
      </c>
      <c r="E25" s="37"/>
      <c r="F25" s="37"/>
      <c r="G25" s="39"/>
      <c r="H25" s="37"/>
      <c r="I25" s="37"/>
      <c r="J25" s="37"/>
      <c r="K25" s="37"/>
      <c r="L25" s="37"/>
      <c r="M25" s="37"/>
      <c r="N25" s="39"/>
      <c r="O25" s="39"/>
      <c r="P25" s="39"/>
      <c r="Q25" s="37"/>
      <c r="R25" s="37"/>
      <c r="S25" s="28"/>
      <c r="U25" s="153"/>
    </row>
    <row r="26" spans="1:21" ht="15.75" hidden="1" outlineLevel="1" x14ac:dyDescent="0.25">
      <c r="A26" s="14"/>
      <c r="B26" s="40" t="s">
        <v>314</v>
      </c>
      <c r="C26" s="7"/>
      <c r="D26" s="41">
        <f t="shared" si="3"/>
        <v>27</v>
      </c>
      <c r="E26" s="37">
        <f>'[6]2. Фукалов '!$H$21</f>
        <v>0</v>
      </c>
      <c r="F26" s="37">
        <f>'[6]2. Фукалов '!$H$23</f>
        <v>2</v>
      </c>
      <c r="G26" s="37">
        <f>'[6]2. Фукалов '!$H$27</f>
        <v>2</v>
      </c>
      <c r="H26" s="37">
        <f>'[6]2. Фукалов '!$H$30</f>
        <v>3</v>
      </c>
      <c r="I26" s="37">
        <f>'[6]2. Фукалов '!$H$32</f>
        <v>5</v>
      </c>
      <c r="J26" s="37">
        <f>'[6]2. Фукалов '!$H$36</f>
        <v>2</v>
      </c>
      <c r="K26" s="37">
        <f>'[6]2. Фукалов '!$H$39</f>
        <v>3</v>
      </c>
      <c r="L26" s="37">
        <f>'[6]2. Фукалов '!$H$43</f>
        <v>1</v>
      </c>
      <c r="M26" s="37">
        <f>'[6]2. Фукалов '!$H$47</f>
        <v>0</v>
      </c>
      <c r="N26" s="37">
        <f>'[6]2. Фукалов '!$H$50</f>
        <v>5</v>
      </c>
      <c r="O26" s="37">
        <f>'[6]2. Фукалов '!$H$53</f>
        <v>0</v>
      </c>
      <c r="P26" s="38">
        <f>'[6]2. Фукалов '!$H$56</f>
        <v>0</v>
      </c>
      <c r="Q26" s="37">
        <f>'[6]2. Фукалов '!$H$59</f>
        <v>4</v>
      </c>
      <c r="R26" s="37">
        <f>'[6]2. Фукалов '!$H$68</f>
        <v>0</v>
      </c>
      <c r="S26" s="28"/>
      <c r="U26" s="153"/>
    </row>
    <row r="27" spans="1:21" ht="47.25" collapsed="1" x14ac:dyDescent="0.25">
      <c r="A27" s="14">
        <v>3</v>
      </c>
      <c r="B27" s="40" t="s">
        <v>172</v>
      </c>
      <c r="C27" s="15" t="s">
        <v>177</v>
      </c>
      <c r="D27" s="41">
        <f t="shared" si="3"/>
        <v>34.666666666666664</v>
      </c>
      <c r="E27" s="37">
        <f>SUM(E28:E34)/6</f>
        <v>0.33333333333333331</v>
      </c>
      <c r="F27" s="37">
        <f t="shared" ref="F27:R27" si="4">SUM(F28:F34)/6</f>
        <v>2</v>
      </c>
      <c r="G27" s="37">
        <f t="shared" si="4"/>
        <v>2</v>
      </c>
      <c r="H27" s="37">
        <f t="shared" si="4"/>
        <v>3</v>
      </c>
      <c r="I27" s="37">
        <f t="shared" si="4"/>
        <v>5</v>
      </c>
      <c r="J27" s="37">
        <f t="shared" si="4"/>
        <v>2</v>
      </c>
      <c r="K27" s="37">
        <f t="shared" si="4"/>
        <v>3</v>
      </c>
      <c r="L27" s="37">
        <f t="shared" si="4"/>
        <v>2.5</v>
      </c>
      <c r="M27" s="37">
        <f t="shared" si="4"/>
        <v>2.3333333333333335</v>
      </c>
      <c r="N27" s="37">
        <f t="shared" si="4"/>
        <v>3.3333333333333335</v>
      </c>
      <c r="O27" s="37">
        <f t="shared" si="4"/>
        <v>2.3333333333333335</v>
      </c>
      <c r="P27" s="37">
        <f t="shared" si="4"/>
        <v>0</v>
      </c>
      <c r="Q27" s="37">
        <f t="shared" si="4"/>
        <v>4.333333333333333</v>
      </c>
      <c r="R27" s="37">
        <f t="shared" si="4"/>
        <v>2.5</v>
      </c>
      <c r="S27" s="28"/>
      <c r="T27" s="35">
        <f>SUM(D28:D33)/5-D27</f>
        <v>1.3333333333333357</v>
      </c>
      <c r="U27" s="153">
        <f>'прошедшие до комиссии'!M3</f>
        <v>2841311.49</v>
      </c>
    </row>
    <row r="28" spans="1:21" ht="15.75" hidden="1" outlineLevel="1" x14ac:dyDescent="0.25">
      <c r="A28" s="14"/>
      <c r="B28" s="40" t="s">
        <v>313</v>
      </c>
      <c r="C28" s="7"/>
      <c r="D28" s="41">
        <f t="shared" si="3"/>
        <v>39</v>
      </c>
      <c r="E28" s="37">
        <f>'[1]8. Пермский трубопроводный'!$H$21</f>
        <v>0</v>
      </c>
      <c r="F28" s="37">
        <f>'[1]8. Пермский трубопроводный'!$H$23</f>
        <v>2</v>
      </c>
      <c r="G28" s="37">
        <f>'[1]8. Пермский трубопроводный'!$H$27</f>
        <v>2</v>
      </c>
      <c r="H28" s="37">
        <f>'[1]8. Пермский трубопроводный'!$H$30</f>
        <v>3</v>
      </c>
      <c r="I28" s="37">
        <f>'[1]8. Пермский трубопроводный'!$H$32</f>
        <v>5</v>
      </c>
      <c r="J28" s="37">
        <f>'[1]8. Пермский трубопроводный'!$H$36</f>
        <v>2</v>
      </c>
      <c r="K28" s="37">
        <f>'[1]8. Пермский трубопроводный'!$H$39</f>
        <v>3</v>
      </c>
      <c r="L28" s="37">
        <f>'[1]8. Пермский трубопроводный'!$H$43</f>
        <v>3</v>
      </c>
      <c r="M28" s="37">
        <f>'[1]8. Пермский трубопроводный'!$H$47</f>
        <v>2</v>
      </c>
      <c r="N28" s="37">
        <f>'[1]8. Пермский трубопроводный'!$H$50</f>
        <v>5</v>
      </c>
      <c r="O28" s="37">
        <f>'[1]8. Пермский трубопроводный'!$H$53</f>
        <v>2</v>
      </c>
      <c r="P28" s="38">
        <f>'[1]8. Пермский трубопроводный'!$H$56</f>
        <v>0</v>
      </c>
      <c r="Q28" s="37">
        <f>'[1]8. Пермский трубопроводный'!$H$59</f>
        <v>5</v>
      </c>
      <c r="R28" s="37">
        <f>'[1]8. Пермский трубопроводный'!$H$68</f>
        <v>5</v>
      </c>
      <c r="S28" s="28"/>
      <c r="U28" s="153"/>
    </row>
    <row r="29" spans="1:21" ht="15.75" hidden="1" outlineLevel="1" x14ac:dyDescent="0.25">
      <c r="A29" s="14"/>
      <c r="B29" s="40" t="s">
        <v>165</v>
      </c>
      <c r="C29" s="7"/>
      <c r="D29" s="41">
        <f t="shared" si="3"/>
        <v>35</v>
      </c>
      <c r="E29" s="37">
        <f>'[2]8. Пермский трубопроводный'!$H$21</f>
        <v>0</v>
      </c>
      <c r="F29" s="37">
        <f>'[2]8. Пермский трубопроводный'!$H$23</f>
        <v>2</v>
      </c>
      <c r="G29" s="37">
        <f>'[2]8. Пермский трубопроводный'!$H$27</f>
        <v>2</v>
      </c>
      <c r="H29" s="37">
        <f>'[2]8. Пермский трубопроводный'!$H$30</f>
        <v>3</v>
      </c>
      <c r="I29" s="37">
        <f>'[2]8. Пермский трубопроводный'!$H$32</f>
        <v>5</v>
      </c>
      <c r="J29" s="37">
        <f>'[2]8. Пермский трубопроводный'!$H$36</f>
        <v>2</v>
      </c>
      <c r="K29" s="37">
        <f>'[2]8. Пермский трубопроводный'!$H$39</f>
        <v>3</v>
      </c>
      <c r="L29" s="37">
        <f>'[2]8. Пермский трубопроводный'!$H$43</f>
        <v>3</v>
      </c>
      <c r="M29" s="37">
        <f>'[2]8. Пермский трубопроводный'!$H$47</f>
        <v>2</v>
      </c>
      <c r="N29" s="37">
        <f>'[2]8. Пермский трубопроводный'!$H$50</f>
        <v>5</v>
      </c>
      <c r="O29" s="37">
        <f>'[2]8. Пермский трубопроводный'!$H$53</f>
        <v>4</v>
      </c>
      <c r="P29" s="38" t="str">
        <f>'[2]8. Пермский трубопроводный'!$H$56</f>
        <v>-</v>
      </c>
      <c r="Q29" s="37">
        <f>'[2]8. Пермский трубопроводный'!$H$59</f>
        <v>4</v>
      </c>
      <c r="R29" s="37">
        <f>'[2]8. Пермский трубопроводный'!$H$68</f>
        <v>0</v>
      </c>
      <c r="S29" s="28"/>
      <c r="U29" s="153"/>
    </row>
    <row r="30" spans="1:21" ht="25.5" hidden="1" outlineLevel="1" x14ac:dyDescent="0.25">
      <c r="A30" s="14"/>
      <c r="B30" s="40" t="s">
        <v>166</v>
      </c>
      <c r="C30" s="7"/>
      <c r="D30" s="41">
        <f t="shared" si="3"/>
        <v>39</v>
      </c>
      <c r="E30" s="37">
        <f>'[3]8. Пермский трубопроводный'!$H$21</f>
        <v>0</v>
      </c>
      <c r="F30" s="37">
        <f>'[3]8. Пермский трубопроводный'!$H$23</f>
        <v>2</v>
      </c>
      <c r="G30" s="37">
        <f>'[3]8. Пермский трубопроводный'!$H$27</f>
        <v>2</v>
      </c>
      <c r="H30" s="37">
        <f>'[3]8. Пермский трубопроводный'!$H$30</f>
        <v>3</v>
      </c>
      <c r="I30" s="37">
        <f>'[3]8. Пермский трубопроводный'!$H$32</f>
        <v>5</v>
      </c>
      <c r="J30" s="37">
        <f>'[3]8. Пермский трубопроводный'!$H$36</f>
        <v>2</v>
      </c>
      <c r="K30" s="37">
        <f>'[3]8. Пермский трубопроводный'!$H$39</f>
        <v>3</v>
      </c>
      <c r="L30" s="37">
        <f>'[3]8. Пермский трубопроводный'!$H$43</f>
        <v>3</v>
      </c>
      <c r="M30" s="37">
        <f>'[3]8. Пермский трубопроводный'!$H$47</f>
        <v>2</v>
      </c>
      <c r="N30" s="37">
        <f>'[3]8. Пермский трубопроводный'!$H$50</f>
        <v>5</v>
      </c>
      <c r="O30" s="37">
        <f>'[3]8. Пермский трубопроводный'!$H$53</f>
        <v>2</v>
      </c>
      <c r="P30" s="38" t="str">
        <f>'[3]8. Пермский трубопроводный'!$H$56</f>
        <v>Не оценивается</v>
      </c>
      <c r="Q30" s="37">
        <f>'[3]8. Пермский трубопроводный'!$H$59</f>
        <v>5</v>
      </c>
      <c r="R30" s="37">
        <f>'[3]8. Пермский трубопроводный'!$H$68</f>
        <v>5</v>
      </c>
      <c r="S30" s="28"/>
      <c r="U30" s="153"/>
    </row>
    <row r="31" spans="1:21" ht="25.5" hidden="1" outlineLevel="1" x14ac:dyDescent="0.25">
      <c r="A31" s="14"/>
      <c r="B31" s="40" t="s">
        <v>167</v>
      </c>
      <c r="C31" s="7"/>
      <c r="D31" s="41">
        <f t="shared" si="3"/>
        <v>39</v>
      </c>
      <c r="E31" s="37">
        <f>'[4]8. Пермский трубопроводный'!$H$21</f>
        <v>0</v>
      </c>
      <c r="F31" s="37">
        <f>'[4]8. Пермский трубопроводный'!$H$23</f>
        <v>2</v>
      </c>
      <c r="G31" s="37">
        <f>'[4]8. Пермский трубопроводный'!$H$27</f>
        <v>2</v>
      </c>
      <c r="H31" s="37">
        <f>'[4]8. Пермский трубопроводный'!$H$30</f>
        <v>3</v>
      </c>
      <c r="I31" s="37">
        <f>'[4]8. Пермский трубопроводный'!$H$32</f>
        <v>5</v>
      </c>
      <c r="J31" s="37">
        <f>'[4]8. Пермский трубопроводный'!$H$36</f>
        <v>2</v>
      </c>
      <c r="K31" s="37">
        <f>'[4]8. Пермский трубопроводный'!$H$39</f>
        <v>3</v>
      </c>
      <c r="L31" s="37">
        <f>'[4]8. Пермский трубопроводный'!$H$43</f>
        <v>3</v>
      </c>
      <c r="M31" s="37">
        <f>'[4]8. Пермский трубопроводный'!$H$47</f>
        <v>2</v>
      </c>
      <c r="N31" s="37">
        <f>'[4]8. Пермский трубопроводный'!$H$50</f>
        <v>5</v>
      </c>
      <c r="O31" s="37">
        <f>'[4]8. Пермский трубопроводный'!$H$53</f>
        <v>2</v>
      </c>
      <c r="P31" s="38" t="str">
        <f>'[4]8. Пермский трубопроводный'!$H$56</f>
        <v>Не оценивается</v>
      </c>
      <c r="Q31" s="37">
        <f>'[4]8. Пермский трубопроводный'!$H$59</f>
        <v>5</v>
      </c>
      <c r="R31" s="37">
        <f>'[4]8. Пермский трубопроводный'!$H$68</f>
        <v>5</v>
      </c>
      <c r="S31" s="28"/>
      <c r="U31" s="153"/>
    </row>
    <row r="32" spans="1:21" ht="15.75" hidden="1" outlineLevel="1" x14ac:dyDescent="0.25">
      <c r="A32" s="14"/>
      <c r="B32" s="40" t="s">
        <v>33</v>
      </c>
      <c r="C32" s="7"/>
      <c r="D32" s="41">
        <f t="shared" si="3"/>
        <v>28</v>
      </c>
      <c r="E32" s="37">
        <f>'[5]8. Пермский трубопроводный'!$H$21</f>
        <v>0</v>
      </c>
      <c r="F32" s="37">
        <f>'[5]8. Пермский трубопроводный'!$H$23</f>
        <v>2</v>
      </c>
      <c r="G32" s="37">
        <f>'[5]8. Пермский трубопроводный'!$H$27</f>
        <v>2</v>
      </c>
      <c r="H32" s="37">
        <f>'[5]8. Пермский трубопроводный'!$H$30</f>
        <v>3</v>
      </c>
      <c r="I32" s="37">
        <f>'[5]8. Пермский трубопроводный'!$H$32</f>
        <v>5</v>
      </c>
      <c r="J32" s="37">
        <f>'[5]8. Пермский трубопроводный'!$H$36</f>
        <v>2</v>
      </c>
      <c r="K32" s="37">
        <f>'[5]8. Пермский трубопроводный'!$H$39</f>
        <v>3</v>
      </c>
      <c r="L32" s="37">
        <f>'[5]8. Пермский трубопроводный'!$H$43</f>
        <v>0</v>
      </c>
      <c r="M32" s="37">
        <f>'[5]8. Пермский трубопроводный'!$H$47</f>
        <v>4</v>
      </c>
      <c r="N32" s="37">
        <f>'[5]8. Пермский трубопроводный'!$H$50</f>
        <v>0</v>
      </c>
      <c r="O32" s="37">
        <f>'[5]8. Пермский трубопроводный'!$H$53</f>
        <v>2</v>
      </c>
      <c r="P32" s="38">
        <f>'[5]8. Пермский трубопроводный'!$H$56</f>
        <v>0</v>
      </c>
      <c r="Q32" s="37">
        <f>'[5]8. Пермский трубопроводный'!$H$59</f>
        <v>5</v>
      </c>
      <c r="R32" s="37">
        <f>'[5]8. Пермский трубопроводный'!$H$68</f>
        <v>0</v>
      </c>
      <c r="S32" s="28"/>
      <c r="U32" s="153"/>
    </row>
    <row r="33" spans="1:21" ht="15.75" hidden="1" outlineLevel="1" x14ac:dyDescent="0.25">
      <c r="A33" s="14"/>
      <c r="B33" s="40" t="s">
        <v>168</v>
      </c>
      <c r="C33" s="7"/>
      <c r="D33" s="41">
        <f t="shared" si="3"/>
        <v>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7"/>
      <c r="R33" s="37"/>
      <c r="S33" s="28"/>
      <c r="U33" s="153"/>
    </row>
    <row r="34" spans="1:21" ht="15.75" hidden="1" outlineLevel="1" x14ac:dyDescent="0.25">
      <c r="A34" s="14"/>
      <c r="B34" s="40" t="s">
        <v>314</v>
      </c>
      <c r="C34" s="7"/>
      <c r="D34" s="41">
        <f t="shared" si="3"/>
        <v>28</v>
      </c>
      <c r="E34" s="37">
        <f>'[6]8. Пермский трубопроводный'!$H$21</f>
        <v>2</v>
      </c>
      <c r="F34" s="37">
        <f>'[6]8. Пермский трубопроводный'!$H$23</f>
        <v>2</v>
      </c>
      <c r="G34" s="37">
        <f>'[6]8. Пермский трубопроводный'!$H$27</f>
        <v>2</v>
      </c>
      <c r="H34" s="37">
        <f>'[6]8. Пермский трубопроводный'!$H$30</f>
        <v>3</v>
      </c>
      <c r="I34" s="37">
        <f>'[6]8. Пермский трубопроводный'!$H$32</f>
        <v>5</v>
      </c>
      <c r="J34" s="37">
        <f>'[6]8. Пермский трубопроводный'!$H$36</f>
        <v>2</v>
      </c>
      <c r="K34" s="37">
        <f>'[6]8. Пермский трубопроводный'!$H$39</f>
        <v>3</v>
      </c>
      <c r="L34" s="37">
        <f>'[6]8. Пермский трубопроводный'!$H$43</f>
        <v>3</v>
      </c>
      <c r="M34" s="37">
        <f>'[6]8. Пермский трубопроводный'!$H$47</f>
        <v>2</v>
      </c>
      <c r="N34" s="37">
        <f>'[6]8. Пермский трубопроводный'!$H$50</f>
        <v>0</v>
      </c>
      <c r="O34" s="37">
        <f>'[6]8. Пермский трубопроводный'!$H$53</f>
        <v>2</v>
      </c>
      <c r="P34" s="38">
        <f>'[6]8. Пермский трубопроводный'!$H$56</f>
        <v>0</v>
      </c>
      <c r="Q34" s="37">
        <f>'[6]8. Пермский трубопроводный'!$H$59</f>
        <v>2</v>
      </c>
      <c r="R34" s="37">
        <f>'[6]8. Пермский трубопроводный'!$H$68</f>
        <v>0</v>
      </c>
      <c r="S34" s="28"/>
      <c r="U34" s="153"/>
    </row>
    <row r="35" spans="1:21" ht="78.75" collapsed="1" x14ac:dyDescent="0.25">
      <c r="A35" s="14">
        <v>4</v>
      </c>
      <c r="B35" s="40" t="s">
        <v>173</v>
      </c>
      <c r="C35" s="15" t="s">
        <v>178</v>
      </c>
      <c r="D35" s="41">
        <f t="shared" si="3"/>
        <v>38.000000000000007</v>
      </c>
      <c r="E35" s="37">
        <f>SUM(E36:E42)/6</f>
        <v>0.33333333333333331</v>
      </c>
      <c r="F35" s="37">
        <f t="shared" ref="F35:R35" si="5">SUM(F36:F42)/6</f>
        <v>2.3333333333333335</v>
      </c>
      <c r="G35" s="37">
        <f t="shared" si="5"/>
        <v>2</v>
      </c>
      <c r="H35" s="37">
        <f t="shared" si="5"/>
        <v>3</v>
      </c>
      <c r="I35" s="37">
        <f t="shared" si="5"/>
        <v>5</v>
      </c>
      <c r="J35" s="37">
        <f t="shared" si="5"/>
        <v>2</v>
      </c>
      <c r="K35" s="37">
        <f t="shared" si="5"/>
        <v>5</v>
      </c>
      <c r="L35" s="37">
        <f t="shared" si="5"/>
        <v>0.83333333333333337</v>
      </c>
      <c r="M35" s="37">
        <f t="shared" si="5"/>
        <v>3.6666666666666665</v>
      </c>
      <c r="N35" s="37">
        <f t="shared" si="5"/>
        <v>4.166666666666667</v>
      </c>
      <c r="O35" s="37">
        <f t="shared" si="5"/>
        <v>2.3333333333333335</v>
      </c>
      <c r="P35" s="37">
        <f t="shared" si="5"/>
        <v>0</v>
      </c>
      <c r="Q35" s="37">
        <f t="shared" si="5"/>
        <v>4</v>
      </c>
      <c r="R35" s="37">
        <f t="shared" si="5"/>
        <v>3.3333333333333335</v>
      </c>
      <c r="S35" s="28"/>
      <c r="T35" s="35">
        <f>SUM(D36:D41)/5-D35</f>
        <v>1.5999999999999943</v>
      </c>
      <c r="U35" s="153">
        <f>'прошедшие до комиссии'!M5</f>
        <v>3032646.71</v>
      </c>
    </row>
    <row r="36" spans="1:21" ht="15.75" hidden="1" outlineLevel="1" x14ac:dyDescent="0.25">
      <c r="A36" s="14"/>
      <c r="B36" s="40" t="s">
        <v>313</v>
      </c>
      <c r="C36" s="7"/>
      <c r="D36" s="41">
        <f t="shared" si="3"/>
        <v>40</v>
      </c>
      <c r="E36" s="37">
        <f>'[1]13. Инициатива'!$H$21</f>
        <v>0</v>
      </c>
      <c r="F36" s="37">
        <f>'[1]13. Инициатива'!$H$23</f>
        <v>2</v>
      </c>
      <c r="G36" s="37">
        <f>'[1]13. Инициатива'!$H$27</f>
        <v>2</v>
      </c>
      <c r="H36" s="37">
        <f>'[1]13. Инициатива'!$H$30</f>
        <v>3</v>
      </c>
      <c r="I36" s="37">
        <f>'[1]13. Инициатива'!$H$32</f>
        <v>5</v>
      </c>
      <c r="J36" s="37">
        <f>'[1]13. Инициатива'!$H$36</f>
        <v>2</v>
      </c>
      <c r="K36" s="37">
        <f>'[1]13. Инициатива'!$H$39</f>
        <v>5</v>
      </c>
      <c r="L36" s="37">
        <f>'[1]13. Инициатива'!$H$43</f>
        <v>1</v>
      </c>
      <c r="M36" s="37">
        <f>'[1]13. Инициатива'!$H$47</f>
        <v>4</v>
      </c>
      <c r="N36" s="37">
        <f>'[1]13. Инициатива'!$H$50</f>
        <v>5</v>
      </c>
      <c r="O36" s="37">
        <f>'[1]13. Инициатива'!$H$53</f>
        <v>2</v>
      </c>
      <c r="P36" s="38">
        <f>'[1]13. Инициатива'!$H$56</f>
        <v>0</v>
      </c>
      <c r="Q36" s="37">
        <f>'[1]13. Инициатива'!$H$59</f>
        <v>4</v>
      </c>
      <c r="R36" s="37">
        <f>'[1]13. Инициатива'!$H$68</f>
        <v>5</v>
      </c>
      <c r="S36" s="28"/>
      <c r="U36" s="153"/>
    </row>
    <row r="37" spans="1:21" ht="15.75" hidden="1" outlineLevel="1" x14ac:dyDescent="0.25">
      <c r="A37" s="14"/>
      <c r="B37" s="40" t="s">
        <v>165</v>
      </c>
      <c r="C37" s="7"/>
      <c r="D37" s="41">
        <f t="shared" si="3"/>
        <v>37</v>
      </c>
      <c r="E37" s="37">
        <f>'[2]13. Инициатива'!$H$21</f>
        <v>2</v>
      </c>
      <c r="F37" s="37">
        <f>'[2]13. Инициатива'!$H$23</f>
        <v>2</v>
      </c>
      <c r="G37" s="37">
        <f>'[2]13. Инициатива'!$H$27</f>
        <v>2</v>
      </c>
      <c r="H37" s="37">
        <f>'[2]13. Инициатива'!$H$30</f>
        <v>3</v>
      </c>
      <c r="I37" s="37">
        <f>'[2]13. Инициатива'!$H$32</f>
        <v>5</v>
      </c>
      <c r="J37" s="37">
        <f>'[2]13. Инициатива'!$H$36</f>
        <v>2</v>
      </c>
      <c r="K37" s="37">
        <f>'[2]13. Инициатива'!$H$39</f>
        <v>5</v>
      </c>
      <c r="L37" s="37">
        <f>'[2]13. Инициатива'!$H$43</f>
        <v>1</v>
      </c>
      <c r="M37" s="37">
        <f>'[2]13. Инициатива'!$H$47</f>
        <v>2</v>
      </c>
      <c r="N37" s="37">
        <f>'[2]13. Инициатива'!$H$50</f>
        <v>5</v>
      </c>
      <c r="O37" s="37">
        <f>'[2]13. Инициатива'!$H$53</f>
        <v>4</v>
      </c>
      <c r="P37" s="38" t="str">
        <f>'[2]13. Инициатива'!$H$56</f>
        <v>-</v>
      </c>
      <c r="Q37" s="37">
        <f>'[2]13. Инициатива'!$H$59</f>
        <v>4</v>
      </c>
      <c r="R37" s="37">
        <f>'[2]13. Инициатива'!$H$68</f>
        <v>0</v>
      </c>
      <c r="S37" s="28"/>
      <c r="U37" s="153"/>
    </row>
    <row r="38" spans="1:21" ht="25.5" hidden="1" outlineLevel="1" x14ac:dyDescent="0.25">
      <c r="A38" s="14"/>
      <c r="B38" s="40" t="s">
        <v>166</v>
      </c>
      <c r="C38" s="7"/>
      <c r="D38" s="41">
        <f t="shared" si="3"/>
        <v>41</v>
      </c>
      <c r="E38" s="37">
        <f>'[3]13. Инициатива'!$H$21</f>
        <v>0</v>
      </c>
      <c r="F38" s="37">
        <f>'[3]13. Инициатива'!$H$23</f>
        <v>3</v>
      </c>
      <c r="G38" s="37">
        <f>'[3]13. Инициатива'!$H$27</f>
        <v>2</v>
      </c>
      <c r="H38" s="37">
        <f>'[3]13. Инициатива'!$H$30</f>
        <v>3</v>
      </c>
      <c r="I38" s="37">
        <f>'[3]13. Инициатива'!$H$32</f>
        <v>5</v>
      </c>
      <c r="J38" s="37">
        <f>'[3]13. Инициатива'!$H$36</f>
        <v>2</v>
      </c>
      <c r="K38" s="37">
        <f>'[3]13. Инициатива'!$H$39</f>
        <v>5</v>
      </c>
      <c r="L38" s="37">
        <f>'[3]13. Инициатива'!$H$43</f>
        <v>1</v>
      </c>
      <c r="M38" s="37">
        <f>'[3]13. Инициатива'!$H$47</f>
        <v>4</v>
      </c>
      <c r="N38" s="37">
        <f>'[3]13. Инициатива'!$H$50</f>
        <v>5</v>
      </c>
      <c r="O38" s="37">
        <f>'[3]13. Инициатива'!$H$53</f>
        <v>2</v>
      </c>
      <c r="P38" s="38" t="str">
        <f>'[3]13. Инициатива'!$H$56</f>
        <v>Не оценивается</v>
      </c>
      <c r="Q38" s="37">
        <f>'[3]13. Инициатива'!$H$59</f>
        <v>4</v>
      </c>
      <c r="R38" s="37">
        <f>'[3]13. Инициатива'!$H$68</f>
        <v>5</v>
      </c>
      <c r="S38" s="28"/>
      <c r="U38" s="153"/>
    </row>
    <row r="39" spans="1:21" ht="25.5" hidden="1" outlineLevel="1" x14ac:dyDescent="0.25">
      <c r="A39" s="14"/>
      <c r="B39" s="40" t="s">
        <v>167</v>
      </c>
      <c r="C39" s="7"/>
      <c r="D39" s="41">
        <f t="shared" si="3"/>
        <v>41</v>
      </c>
      <c r="E39" s="37">
        <f>'[4]13. Инициатива'!$H$21</f>
        <v>0</v>
      </c>
      <c r="F39" s="37">
        <f>'[4]13. Инициатива'!$H$23</f>
        <v>3</v>
      </c>
      <c r="G39" s="37">
        <f>'[4]13. Инициатива'!$H$27</f>
        <v>2</v>
      </c>
      <c r="H39" s="37">
        <f>'[4]13. Инициатива'!$H$30</f>
        <v>3</v>
      </c>
      <c r="I39" s="37">
        <f>'[4]13. Инициатива'!$H$32</f>
        <v>5</v>
      </c>
      <c r="J39" s="37">
        <f>'[4]13. Инициатива'!$H$36</f>
        <v>2</v>
      </c>
      <c r="K39" s="37">
        <f>'[4]13. Инициатива'!$H$39</f>
        <v>5</v>
      </c>
      <c r="L39" s="37">
        <f>'[4]13. Инициатива'!$H$43</f>
        <v>1</v>
      </c>
      <c r="M39" s="37">
        <f>'[4]13. Инициатива'!$H$47</f>
        <v>4</v>
      </c>
      <c r="N39" s="37">
        <f>'[4]13. Инициатива'!$H$50</f>
        <v>5</v>
      </c>
      <c r="O39" s="37">
        <f>'[4]13. Инициатива'!$H$53</f>
        <v>2</v>
      </c>
      <c r="P39" s="38" t="str">
        <f>'[4]13. Инициатива'!$H$56</f>
        <v>Не оценивается</v>
      </c>
      <c r="Q39" s="37">
        <f>'[4]13. Инициатива'!$H$59</f>
        <v>4</v>
      </c>
      <c r="R39" s="37">
        <f>'[4]13. Инициатива'!$H$68</f>
        <v>5</v>
      </c>
      <c r="S39" s="28"/>
      <c r="U39" s="153"/>
    </row>
    <row r="40" spans="1:21" ht="15.75" hidden="1" outlineLevel="1" x14ac:dyDescent="0.25">
      <c r="A40" s="14"/>
      <c r="B40" s="40" t="s">
        <v>33</v>
      </c>
      <c r="C40" s="7"/>
      <c r="D40" s="41">
        <f t="shared" si="3"/>
        <v>39</v>
      </c>
      <c r="E40" s="37">
        <f>'[5]13. Инициатива'!$H$21</f>
        <v>0</v>
      </c>
      <c r="F40" s="37">
        <f>'[5]13. Инициатива'!$H$23</f>
        <v>2</v>
      </c>
      <c r="G40" s="37">
        <f>'[5]13. Инициатива'!$H$27</f>
        <v>2</v>
      </c>
      <c r="H40" s="37">
        <f>'[5]13. Инициатива'!$H$30</f>
        <v>3</v>
      </c>
      <c r="I40" s="37">
        <f>'[5]13. Инициатива'!$H$32</f>
        <v>5</v>
      </c>
      <c r="J40" s="37">
        <f>'[5]13. Инициатива'!$H$36</f>
        <v>2</v>
      </c>
      <c r="K40" s="37">
        <f>'[5]13. Инициатива'!$H$39</f>
        <v>5</v>
      </c>
      <c r="L40" s="37">
        <f>'[5]13. Инициатива'!$H$43</f>
        <v>0</v>
      </c>
      <c r="M40" s="37">
        <f>'[5]13. Инициатива'!$H$47</f>
        <v>4</v>
      </c>
      <c r="N40" s="37">
        <f>'[5]13. Инициатива'!$H$50</f>
        <v>5</v>
      </c>
      <c r="O40" s="37">
        <f>'[5]13. Инициатива'!$H$53</f>
        <v>2</v>
      </c>
      <c r="P40" s="38">
        <f>'[5]13. Инициатива'!$H$56</f>
        <v>0</v>
      </c>
      <c r="Q40" s="37">
        <f>'[5]13. Инициатива'!$H$59</f>
        <v>4</v>
      </c>
      <c r="R40" s="37">
        <f>'[5]13. Инициатива'!$H$68</f>
        <v>5</v>
      </c>
      <c r="S40" s="28"/>
      <c r="U40" s="153"/>
    </row>
    <row r="41" spans="1:21" ht="15.75" hidden="1" outlineLevel="1" x14ac:dyDescent="0.25">
      <c r="A41" s="14"/>
      <c r="B41" s="40" t="s">
        <v>168</v>
      </c>
      <c r="C41" s="7"/>
      <c r="D41" s="41">
        <f t="shared" si="3"/>
        <v>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37"/>
      <c r="R41" s="37"/>
      <c r="S41" s="28"/>
      <c r="U41" s="153"/>
    </row>
    <row r="42" spans="1:21" ht="15.75" hidden="1" outlineLevel="1" x14ac:dyDescent="0.25">
      <c r="A42" s="14"/>
      <c r="B42" s="40" t="s">
        <v>314</v>
      </c>
      <c r="C42" s="7"/>
      <c r="D42" s="41">
        <f t="shared" si="3"/>
        <v>30</v>
      </c>
      <c r="E42" s="37">
        <f>'[6]13. Инициатива'!$H$21</f>
        <v>0</v>
      </c>
      <c r="F42" s="37">
        <f>'[6]13. Инициатива'!$H$23</f>
        <v>2</v>
      </c>
      <c r="G42" s="37">
        <f>'[6]13. Инициатива'!$H$27</f>
        <v>2</v>
      </c>
      <c r="H42" s="37">
        <f>'[6]13. Инициатива'!$H$30</f>
        <v>3</v>
      </c>
      <c r="I42" s="37">
        <f>'[6]13. Инициатива'!$H$32</f>
        <v>5</v>
      </c>
      <c r="J42" s="37">
        <f>'[6]13. Инициатива'!$H$36</f>
        <v>2</v>
      </c>
      <c r="K42" s="37">
        <f>'[6]13. Инициатива'!$H$39</f>
        <v>5</v>
      </c>
      <c r="L42" s="37">
        <f>'[6]13. Инициатива'!$H$43</f>
        <v>1</v>
      </c>
      <c r="M42" s="37">
        <f>'[6]13. Инициатива'!$H$47</f>
        <v>4</v>
      </c>
      <c r="N42" s="37">
        <f>'[6]13. Инициатива'!$H$50</f>
        <v>0</v>
      </c>
      <c r="O42" s="37">
        <f>'[6]13. Инициатива'!$H$53</f>
        <v>2</v>
      </c>
      <c r="P42" s="38">
        <f>'[6]13. Инициатива'!$H$56</f>
        <v>0</v>
      </c>
      <c r="Q42" s="37">
        <f>'[6]13. Инициатива'!$H$59</f>
        <v>4</v>
      </c>
      <c r="R42" s="37">
        <f>'[6]13. Инициатива'!$H$68</f>
        <v>0</v>
      </c>
      <c r="S42" s="28"/>
      <c r="U42" s="153"/>
    </row>
    <row r="43" spans="1:21" ht="63" collapsed="1" x14ac:dyDescent="0.25">
      <c r="A43" s="14">
        <v>5</v>
      </c>
      <c r="B43" s="40" t="s">
        <v>175</v>
      </c>
      <c r="C43" s="15" t="s">
        <v>176</v>
      </c>
      <c r="D43" s="41">
        <f t="shared" si="3"/>
        <v>38.5</v>
      </c>
      <c r="E43" s="37">
        <f>SUM(E44:E50)/6</f>
        <v>1.6666666666666667</v>
      </c>
      <c r="F43" s="37">
        <f t="shared" ref="F43:R43" si="6">SUM(F44:F50)/6</f>
        <v>2</v>
      </c>
      <c r="G43" s="37">
        <f t="shared" si="6"/>
        <v>2</v>
      </c>
      <c r="H43" s="37">
        <f t="shared" si="6"/>
        <v>3</v>
      </c>
      <c r="I43" s="37">
        <f t="shared" si="6"/>
        <v>4.666666666666667</v>
      </c>
      <c r="J43" s="37">
        <f t="shared" si="6"/>
        <v>2</v>
      </c>
      <c r="K43" s="37">
        <f t="shared" si="6"/>
        <v>5</v>
      </c>
      <c r="L43" s="37">
        <f t="shared" si="6"/>
        <v>1.1666666666666667</v>
      </c>
      <c r="M43" s="37">
        <f t="shared" si="6"/>
        <v>4</v>
      </c>
      <c r="N43" s="37">
        <f t="shared" si="6"/>
        <v>4.333333333333333</v>
      </c>
      <c r="O43" s="37">
        <f t="shared" si="6"/>
        <v>3.6666666666666665</v>
      </c>
      <c r="P43" s="37">
        <f t="shared" si="6"/>
        <v>0</v>
      </c>
      <c r="Q43" s="37">
        <f t="shared" si="6"/>
        <v>5</v>
      </c>
      <c r="R43" s="37">
        <f t="shared" si="6"/>
        <v>0</v>
      </c>
      <c r="S43" s="28"/>
      <c r="T43" s="35">
        <f>SUM(D44:D49)/5-D43</f>
        <v>0.10000000000000142</v>
      </c>
      <c r="U43" s="153">
        <f>'прошедшие до комиссии'!M6</f>
        <v>689123.32</v>
      </c>
    </row>
    <row r="44" spans="1:21" ht="15.75" hidden="1" outlineLevel="1" x14ac:dyDescent="0.25">
      <c r="A44" s="14"/>
      <c r="B44" s="40" t="s">
        <v>313</v>
      </c>
      <c r="C44" s="15"/>
      <c r="D44" s="41">
        <f t="shared" si="3"/>
        <v>40</v>
      </c>
      <c r="E44" s="37">
        <f>'[1]14. МФС-Пермь'!$H$21</f>
        <v>2</v>
      </c>
      <c r="F44" s="37">
        <f>'[1]14. МФС-Пермь'!$H$23</f>
        <v>2</v>
      </c>
      <c r="G44" s="37">
        <f>'[1]14. МФС-Пермь'!$H$27</f>
        <v>2</v>
      </c>
      <c r="H44" s="37">
        <f>'[1]14. МФС-Пермь'!$H$30</f>
        <v>3</v>
      </c>
      <c r="I44" s="37">
        <f>'[1]14. МФС-Пермь'!$H$32</f>
        <v>5</v>
      </c>
      <c r="J44" s="37">
        <f>'[1]14. МФС-Пермь'!$H$36</f>
        <v>2</v>
      </c>
      <c r="K44" s="37">
        <f>'[1]14. МФС-Пермь'!$H$39</f>
        <v>5</v>
      </c>
      <c r="L44" s="37">
        <f>'[1]14. МФС-Пермь'!$H$43</f>
        <v>1</v>
      </c>
      <c r="M44" s="37">
        <f>'[1]14. МФС-Пермь'!$H$47</f>
        <v>4</v>
      </c>
      <c r="N44" s="37">
        <f>'[1]14. МФС-Пермь'!$H$50</f>
        <v>5</v>
      </c>
      <c r="O44" s="37">
        <f>'[1]14. МФС-Пермь'!$H$53</f>
        <v>4</v>
      </c>
      <c r="P44" s="38">
        <f>'[1]14. МФС-Пермь'!$H$56</f>
        <v>0</v>
      </c>
      <c r="Q44" s="37">
        <f>'[1]14. МФС-Пермь'!$H$59</f>
        <v>5</v>
      </c>
      <c r="R44" s="37">
        <f>'[1]14. МФС-Пермь'!$H$68</f>
        <v>0</v>
      </c>
      <c r="S44" s="28"/>
      <c r="U44" s="153"/>
    </row>
    <row r="45" spans="1:21" ht="15.75" hidden="1" outlineLevel="1" x14ac:dyDescent="0.25">
      <c r="A45" s="14"/>
      <c r="B45" s="40" t="s">
        <v>165</v>
      </c>
      <c r="C45" s="15"/>
      <c r="D45" s="41">
        <f t="shared" si="3"/>
        <v>36</v>
      </c>
      <c r="E45" s="37">
        <f>'[2]14. МФС-Пермь'!$H$21</f>
        <v>2</v>
      </c>
      <c r="F45" s="37">
        <f>'[2]14. МФС-Пермь'!$H$23</f>
        <v>2</v>
      </c>
      <c r="G45" s="37">
        <f>'[2]14. МФС-Пермь'!$H$27</f>
        <v>2</v>
      </c>
      <c r="H45" s="37">
        <f>'[2]14. МФС-Пермь'!$H$30</f>
        <v>3</v>
      </c>
      <c r="I45" s="37">
        <f>'[2]14. МФС-Пермь'!$H$32</f>
        <v>3</v>
      </c>
      <c r="J45" s="37">
        <f>'[2]14. МФС-Пермь'!$H$36</f>
        <v>2</v>
      </c>
      <c r="K45" s="37">
        <f>'[2]14. МФС-Пермь'!$H$39</f>
        <v>5</v>
      </c>
      <c r="L45" s="37">
        <f>'[2]14. МФС-Пермь'!$H$43</f>
        <v>3</v>
      </c>
      <c r="M45" s="37">
        <f>'[2]14. МФС-Пермь'!$H$47</f>
        <v>4</v>
      </c>
      <c r="N45" s="37">
        <f>'[2]14. МФС-Пермь'!$H$50</f>
        <v>3</v>
      </c>
      <c r="O45" s="37">
        <f>'[2]14. МФС-Пермь'!$H$53</f>
        <v>2</v>
      </c>
      <c r="P45" s="38" t="str">
        <f>'[2]14. МФС-Пермь'!$H$56</f>
        <v>-</v>
      </c>
      <c r="Q45" s="37">
        <f>'[2]14. МФС-Пермь'!$H$59</f>
        <v>5</v>
      </c>
      <c r="R45" s="37">
        <f>'[2]14. МФС-Пермь'!$H$68</f>
        <v>0</v>
      </c>
      <c r="S45" s="28"/>
      <c r="U45" s="153"/>
    </row>
    <row r="46" spans="1:21" ht="25.5" hidden="1" outlineLevel="1" x14ac:dyDescent="0.25">
      <c r="A46" s="14"/>
      <c r="B46" s="40" t="s">
        <v>166</v>
      </c>
      <c r="C46" s="15"/>
      <c r="D46" s="41">
        <f t="shared" si="3"/>
        <v>40</v>
      </c>
      <c r="E46" s="37">
        <f>'[3]14. МФС-Пермь'!$H$21</f>
        <v>2</v>
      </c>
      <c r="F46" s="37">
        <f>'[3]14. МФС-Пермь'!$H$23</f>
        <v>2</v>
      </c>
      <c r="G46" s="37">
        <f>'[3]14. МФС-Пермь'!$H$27</f>
        <v>2</v>
      </c>
      <c r="H46" s="37">
        <f>'[3]14. МФС-Пермь'!$H$30</f>
        <v>3</v>
      </c>
      <c r="I46" s="37">
        <f>'[3]14. МФС-Пермь'!$H$32</f>
        <v>5</v>
      </c>
      <c r="J46" s="37">
        <f>'[3]14. МФС-Пермь'!$H$36</f>
        <v>2</v>
      </c>
      <c r="K46" s="37">
        <f>'[3]14. МФС-Пермь'!$H$39</f>
        <v>5</v>
      </c>
      <c r="L46" s="37">
        <f>'[3]14. МФС-Пермь'!$H$43</f>
        <v>1</v>
      </c>
      <c r="M46" s="37">
        <f>'[3]14. МФС-Пермь'!$H$47</f>
        <v>4</v>
      </c>
      <c r="N46" s="37">
        <f>'[3]14. МФС-Пермь'!$H$50</f>
        <v>5</v>
      </c>
      <c r="O46" s="37">
        <f>'[3]14. МФС-Пермь'!$H$53</f>
        <v>4</v>
      </c>
      <c r="P46" s="38" t="str">
        <f>'[3]14. МФС-Пермь'!$H$56</f>
        <v>Не оценивается</v>
      </c>
      <c r="Q46" s="37">
        <f>'[3]14. МФС-Пермь'!$H$59</f>
        <v>5</v>
      </c>
      <c r="R46" s="37">
        <f>'[3]14. МФС-Пермь'!$H$68</f>
        <v>0</v>
      </c>
      <c r="S46" s="28"/>
      <c r="U46" s="153"/>
    </row>
    <row r="47" spans="1:21" ht="25.5" hidden="1" outlineLevel="1" x14ac:dyDescent="0.25">
      <c r="A47" s="14"/>
      <c r="B47" s="40" t="s">
        <v>167</v>
      </c>
      <c r="C47" s="15"/>
      <c r="D47" s="41">
        <f t="shared" si="3"/>
        <v>40</v>
      </c>
      <c r="E47" s="37">
        <f>'[4]14. МФС-Пермь'!$H$21</f>
        <v>2</v>
      </c>
      <c r="F47" s="37">
        <f>'[4]14. МФС-Пермь'!$H$23</f>
        <v>2</v>
      </c>
      <c r="G47" s="37">
        <f>'[4]14. МФС-Пермь'!$H$27</f>
        <v>2</v>
      </c>
      <c r="H47" s="37">
        <f>'[4]14. МФС-Пермь'!$H$30</f>
        <v>3</v>
      </c>
      <c r="I47" s="37">
        <f>'[4]14. МФС-Пермь'!$H$32</f>
        <v>5</v>
      </c>
      <c r="J47" s="37">
        <f>'[4]14. МФС-Пермь'!$H$36</f>
        <v>2</v>
      </c>
      <c r="K47" s="37">
        <f>'[4]14. МФС-Пермь'!$H$39</f>
        <v>5</v>
      </c>
      <c r="L47" s="37">
        <f>'[4]14. МФС-Пермь'!$H$43</f>
        <v>1</v>
      </c>
      <c r="M47" s="37">
        <f>'[4]14. МФС-Пермь'!$H$47</f>
        <v>4</v>
      </c>
      <c r="N47" s="37">
        <f>'[4]14. МФС-Пермь'!$H$50</f>
        <v>5</v>
      </c>
      <c r="O47" s="37">
        <f>'[4]14. МФС-Пермь'!$H$53</f>
        <v>4</v>
      </c>
      <c r="P47" s="38" t="str">
        <f>'[4]14. МФС-Пермь'!$H$56</f>
        <v>Не оценивается</v>
      </c>
      <c r="Q47" s="37">
        <f>'[4]14. МФС-Пермь'!$H$59</f>
        <v>5</v>
      </c>
      <c r="R47" s="37">
        <f>'[4]14. МФС-Пермь'!$H$68</f>
        <v>0</v>
      </c>
      <c r="S47" s="28"/>
      <c r="U47" s="153"/>
    </row>
    <row r="48" spans="1:21" ht="15.75" hidden="1" outlineLevel="1" x14ac:dyDescent="0.25">
      <c r="A48" s="14"/>
      <c r="B48" s="40" t="s">
        <v>33</v>
      </c>
      <c r="C48" s="7"/>
      <c r="D48" s="41">
        <f t="shared" si="3"/>
        <v>37</v>
      </c>
      <c r="E48" s="37">
        <f>'[5]14. МФС-Пермь'!$H$21</f>
        <v>2</v>
      </c>
      <c r="F48" s="37">
        <f>'[5]14. МФС-Пермь'!$H$23</f>
        <v>2</v>
      </c>
      <c r="G48" s="37">
        <f>'[5]14. МФС-Пермь'!$H$27</f>
        <v>2</v>
      </c>
      <c r="H48" s="37">
        <f>'[5]14. МФС-Пермь'!$H$30</f>
        <v>3</v>
      </c>
      <c r="I48" s="37">
        <f>'[5]14. МФС-Пермь'!$H$32</f>
        <v>5</v>
      </c>
      <c r="J48" s="37">
        <f>'[5]14. МФС-Пермь'!$H$36</f>
        <v>2</v>
      </c>
      <c r="K48" s="37">
        <f>'[5]14. МФС-Пермь'!$H$39</f>
        <v>5</v>
      </c>
      <c r="L48" s="37">
        <f>'[5]14. МФС-Пермь'!$H$43</f>
        <v>0</v>
      </c>
      <c r="M48" s="37">
        <f>'[5]14. МФС-Пермь'!$H$47</f>
        <v>4</v>
      </c>
      <c r="N48" s="37">
        <f>'[5]14. МФС-Пермь'!$H$50</f>
        <v>3</v>
      </c>
      <c r="O48" s="37">
        <f>'[5]14. МФС-Пермь'!$H$53</f>
        <v>4</v>
      </c>
      <c r="P48" s="38">
        <f>'[5]14. МФС-Пермь'!$H$56</f>
        <v>0</v>
      </c>
      <c r="Q48" s="37">
        <f>'[5]14. МФС-Пермь'!$H$59</f>
        <v>5</v>
      </c>
      <c r="R48" s="37">
        <f>'[5]14. МФС-Пермь'!$H$68</f>
        <v>0</v>
      </c>
      <c r="S48" s="28"/>
      <c r="U48" s="153"/>
    </row>
    <row r="49" spans="1:21" ht="15.75" hidden="1" outlineLevel="1" x14ac:dyDescent="0.25">
      <c r="A49" s="14"/>
      <c r="B49" s="40" t="s">
        <v>168</v>
      </c>
      <c r="C49" s="7"/>
      <c r="D49" s="41">
        <f t="shared" si="3"/>
        <v>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37"/>
      <c r="R49" s="37"/>
      <c r="S49" s="28"/>
      <c r="U49" s="153"/>
    </row>
    <row r="50" spans="1:21" ht="15.75" hidden="1" outlineLevel="1" x14ac:dyDescent="0.25">
      <c r="A50" s="14"/>
      <c r="B50" s="40" t="s">
        <v>314</v>
      </c>
      <c r="C50" s="7"/>
      <c r="D50" s="41">
        <f t="shared" si="3"/>
        <v>38</v>
      </c>
      <c r="E50" s="37">
        <f>'[6]14. МФС-Пермь'!$H$21</f>
        <v>0</v>
      </c>
      <c r="F50" s="37">
        <f>'[6]14. МФС-Пермь'!$H$23</f>
        <v>2</v>
      </c>
      <c r="G50" s="37">
        <f>'[6]14. МФС-Пермь'!$H$27</f>
        <v>2</v>
      </c>
      <c r="H50" s="37">
        <f>'[6]14. МФС-Пермь'!$H$30</f>
        <v>3</v>
      </c>
      <c r="I50" s="37">
        <f>'[6]14. МФС-Пермь'!$H$32</f>
        <v>5</v>
      </c>
      <c r="J50" s="37">
        <f>'[6]14. МФС-Пермь'!$H$36</f>
        <v>2</v>
      </c>
      <c r="K50" s="37">
        <f>'[6]14. МФС-Пермь'!$H$39</f>
        <v>5</v>
      </c>
      <c r="L50" s="37">
        <f>'[6]14. МФС-Пермь'!$H$43</f>
        <v>1</v>
      </c>
      <c r="M50" s="37">
        <f>'[6]14. МФС-Пермь'!$H$47</f>
        <v>4</v>
      </c>
      <c r="N50" s="37">
        <f>'[6]14. МФС-Пермь'!$H$50</f>
        <v>5</v>
      </c>
      <c r="O50" s="37">
        <f>'[6]14. МФС-Пермь'!$H$53</f>
        <v>4</v>
      </c>
      <c r="P50" s="38">
        <f>'[6]14. МФС-Пермь'!$H$56</f>
        <v>0</v>
      </c>
      <c r="Q50" s="37">
        <f>'[6]14. МФС-Пермь'!$H$59</f>
        <v>5</v>
      </c>
      <c r="R50" s="37">
        <f>'[6]14. МФС-Пермь'!$H$68</f>
        <v>0</v>
      </c>
      <c r="S50" s="28"/>
      <c r="U50" s="153"/>
    </row>
    <row r="51" spans="1:21" ht="63" collapsed="1" x14ac:dyDescent="0.25">
      <c r="A51" s="14">
        <v>6</v>
      </c>
      <c r="B51" s="7" t="s">
        <v>179</v>
      </c>
      <c r="C51" s="15" t="s">
        <v>180</v>
      </c>
      <c r="D51" s="41">
        <f t="shared" si="3"/>
        <v>32.833333333333336</v>
      </c>
      <c r="E51" s="37">
        <f>SUM(E52:E58)/6</f>
        <v>0</v>
      </c>
      <c r="F51" s="37">
        <f t="shared" ref="F51:R51" si="7">SUM(F52:F58)/6</f>
        <v>2</v>
      </c>
      <c r="G51" s="37">
        <f t="shared" si="7"/>
        <v>2</v>
      </c>
      <c r="H51" s="37">
        <f t="shared" si="7"/>
        <v>3</v>
      </c>
      <c r="I51" s="37">
        <f t="shared" si="7"/>
        <v>2</v>
      </c>
      <c r="J51" s="37">
        <f t="shared" si="7"/>
        <v>1.6666666666666667</v>
      </c>
      <c r="K51" s="37">
        <f t="shared" si="7"/>
        <v>0.5</v>
      </c>
      <c r="L51" s="37">
        <f t="shared" si="7"/>
        <v>4.333333333333333</v>
      </c>
      <c r="M51" s="37">
        <f t="shared" si="7"/>
        <v>3.6666666666666665</v>
      </c>
      <c r="N51" s="37">
        <f t="shared" si="7"/>
        <v>4.166666666666667</v>
      </c>
      <c r="O51" s="37">
        <f t="shared" si="7"/>
        <v>1.6666666666666667</v>
      </c>
      <c r="P51" s="37">
        <f t="shared" si="7"/>
        <v>0</v>
      </c>
      <c r="Q51" s="37">
        <f t="shared" si="7"/>
        <v>4.5</v>
      </c>
      <c r="R51" s="37">
        <f t="shared" si="7"/>
        <v>3.3333333333333335</v>
      </c>
      <c r="S51" s="28"/>
      <c r="T51" s="35">
        <f>SUM(D52:D57)/5-D51</f>
        <v>2.1666666666666643</v>
      </c>
      <c r="U51" s="153">
        <f>'прошедшие до комиссии'!M7</f>
        <v>1685680</v>
      </c>
    </row>
    <row r="52" spans="1:21" ht="15.75" hidden="1" outlineLevel="1" x14ac:dyDescent="0.25">
      <c r="A52" s="14"/>
      <c r="B52" s="40" t="s">
        <v>313</v>
      </c>
      <c r="C52" s="7"/>
      <c r="D52" s="41">
        <f t="shared" si="3"/>
        <v>40</v>
      </c>
      <c r="E52" s="37">
        <f>'[1]15. НПФ Пермхимпродукт'!$H$21</f>
        <v>0</v>
      </c>
      <c r="F52" s="37">
        <f>'[1]15. НПФ Пермхимпродукт'!$H$23</f>
        <v>2</v>
      </c>
      <c r="G52" s="37">
        <f>'[1]15. НПФ Пермхимпродукт'!$H$27</f>
        <v>2</v>
      </c>
      <c r="H52" s="37">
        <f>'[1]15. НПФ Пермхимпродукт'!$H$30</f>
        <v>3</v>
      </c>
      <c r="I52" s="37">
        <f>'[1]15. НПФ Пермхимпродукт'!$H$32</f>
        <v>5</v>
      </c>
      <c r="J52" s="37">
        <f>'[1]15. НПФ Пермхимпродукт'!$H$36</f>
        <v>2</v>
      </c>
      <c r="K52" s="37">
        <f>'[1]15. НПФ Пермхимпродукт'!$H$39</f>
        <v>0</v>
      </c>
      <c r="L52" s="37">
        <f>'[1]15. НПФ Пермхимпродукт'!$H$43</f>
        <v>5</v>
      </c>
      <c r="M52" s="37">
        <f>'[1]15. НПФ Пермхимпродукт'!$H$47</f>
        <v>4</v>
      </c>
      <c r="N52" s="37">
        <f>'[1]15. НПФ Пермхимпродукт'!$H$50</f>
        <v>5</v>
      </c>
      <c r="O52" s="37">
        <f>'[1]15. НПФ Пермхимпродукт'!$H$53</f>
        <v>2</v>
      </c>
      <c r="P52" s="38">
        <f>'[1]15. НПФ Пермхимпродукт'!$H$56</f>
        <v>0</v>
      </c>
      <c r="Q52" s="37">
        <f>'[1]15. НПФ Пермхимпродукт'!$H$59</f>
        <v>5</v>
      </c>
      <c r="R52" s="37">
        <f>'[1]15. НПФ Пермхимпродукт'!$H$68</f>
        <v>5</v>
      </c>
      <c r="S52" s="28"/>
      <c r="U52" s="153"/>
    </row>
    <row r="53" spans="1:21" ht="15.75" hidden="1" outlineLevel="1" x14ac:dyDescent="0.25">
      <c r="A53" s="14"/>
      <c r="B53" s="40" t="s">
        <v>165</v>
      </c>
      <c r="C53" s="7"/>
      <c r="D53" s="41">
        <f t="shared" si="3"/>
        <v>29</v>
      </c>
      <c r="E53" s="37">
        <f>'[2]15. НПФ Пермхимпродукт'!$H$21</f>
        <v>0</v>
      </c>
      <c r="F53" s="37">
        <f>'[2]15. НПФ Пермхимпродукт'!$H$23</f>
        <v>2</v>
      </c>
      <c r="G53" s="37">
        <f>'[2]15. НПФ Пермхимпродукт'!$H$27</f>
        <v>2</v>
      </c>
      <c r="H53" s="37">
        <f>'[2]15. НПФ Пермхимпродукт'!$H$30</f>
        <v>3</v>
      </c>
      <c r="I53" s="37">
        <f>'[2]15. НПФ Пермхимпродукт'!$H$32</f>
        <v>3</v>
      </c>
      <c r="J53" s="37">
        <f>'[2]15. НПФ Пермхимпродукт'!$H$36</f>
        <v>0</v>
      </c>
      <c r="K53" s="37">
        <f>'[2]15. НПФ Пермхимпродукт'!$H$39</f>
        <v>3</v>
      </c>
      <c r="L53" s="37">
        <f>'[2]15. НПФ Пермхимпродукт'!$H$43</f>
        <v>1</v>
      </c>
      <c r="M53" s="37">
        <f>'[2]15. НПФ Пермхимпродукт'!$H$47</f>
        <v>4</v>
      </c>
      <c r="N53" s="37">
        <f>'[2]15. НПФ Пермхимпродукт'!$H$50</f>
        <v>5</v>
      </c>
      <c r="O53" s="37">
        <f>'[2]15. НПФ Пермхимпродукт'!$H$53</f>
        <v>2</v>
      </c>
      <c r="P53" s="38" t="str">
        <f>'[2]15. НПФ Пермхимпродукт'!$H$56</f>
        <v>-</v>
      </c>
      <c r="Q53" s="37">
        <f>'[2]15. НПФ Пермхимпродукт'!$H$59</f>
        <v>4</v>
      </c>
      <c r="R53" s="37">
        <f>'[2]15. НПФ Пермхимпродукт'!$H$68</f>
        <v>0</v>
      </c>
      <c r="S53" s="28"/>
      <c r="U53" s="153"/>
    </row>
    <row r="54" spans="1:21" ht="25.5" hidden="1" outlineLevel="1" x14ac:dyDescent="0.25">
      <c r="A54" s="14"/>
      <c r="B54" s="40" t="s">
        <v>166</v>
      </c>
      <c r="C54" s="7"/>
      <c r="D54" s="41">
        <f>SUM(E54:R54)</f>
        <v>36</v>
      </c>
      <c r="E54" s="37">
        <f>'[3]15. НПФ Пермхимпродукт'!$H$21</f>
        <v>0</v>
      </c>
      <c r="F54" s="37">
        <f>'[3]15. НПФ Пермхимпродукт'!$H$23</f>
        <v>2</v>
      </c>
      <c r="G54" s="37">
        <f>'[3]15. НПФ Пермхимпродукт'!$H$27</f>
        <v>2</v>
      </c>
      <c r="H54" s="37">
        <f>'[3]15. НПФ Пермхимпродукт'!$H$30</f>
        <v>3</v>
      </c>
      <c r="I54" s="37">
        <f>'[3]15. НПФ Пермхимпродукт'!$H$32</f>
        <v>1</v>
      </c>
      <c r="J54" s="37">
        <f>'[3]15. НПФ Пермхимпродукт'!$H$36</f>
        <v>2</v>
      </c>
      <c r="K54" s="37">
        <f>'[3]15. НПФ Пермхимпродукт'!$H$39</f>
        <v>0</v>
      </c>
      <c r="L54" s="37">
        <f>'[3]15. НПФ Пермхимпродукт'!$H$43</f>
        <v>5</v>
      </c>
      <c r="M54" s="37">
        <f>'[3]15. НПФ Пермхимпродукт'!$H$47</f>
        <v>4</v>
      </c>
      <c r="N54" s="37">
        <f>'[3]15. НПФ Пермхимпродукт'!$H$50</f>
        <v>5</v>
      </c>
      <c r="O54" s="37">
        <f>'[3]15. НПФ Пермхимпродукт'!$H$53</f>
        <v>2</v>
      </c>
      <c r="P54" s="38" t="str">
        <f>'[3]15. НПФ Пермхимпродукт'!$H$56</f>
        <v>Не оценивается</v>
      </c>
      <c r="Q54" s="37">
        <f>'[3]15. НПФ Пермхимпродукт'!$H$59</f>
        <v>5</v>
      </c>
      <c r="R54" s="37">
        <f>'[3]15. НПФ Пермхимпродукт'!$H$68</f>
        <v>5</v>
      </c>
      <c r="S54" s="28"/>
      <c r="U54" s="153"/>
    </row>
    <row r="55" spans="1:21" ht="25.5" hidden="1" outlineLevel="1" x14ac:dyDescent="0.25">
      <c r="A55" s="14"/>
      <c r="B55" s="40" t="s">
        <v>167</v>
      </c>
      <c r="C55" s="7"/>
      <c r="D55" s="41">
        <f t="shared" si="3"/>
        <v>36</v>
      </c>
      <c r="E55" s="37">
        <f>'[4]15. НПФ Пермхимпродукт'!$H$21</f>
        <v>0</v>
      </c>
      <c r="F55" s="37">
        <f>'[4]15. НПФ Пермхимпродукт'!$H$23</f>
        <v>2</v>
      </c>
      <c r="G55" s="37">
        <f>'[4]15. НПФ Пермхимпродукт'!$H$27</f>
        <v>2</v>
      </c>
      <c r="H55" s="37">
        <f>'[4]15. НПФ Пермхимпродукт'!$H$30</f>
        <v>3</v>
      </c>
      <c r="I55" s="37">
        <f>'[4]15. НПФ Пермхимпродукт'!$H$32</f>
        <v>1</v>
      </c>
      <c r="J55" s="37">
        <f>'[4]15. НПФ Пермхимпродукт'!$H$36</f>
        <v>2</v>
      </c>
      <c r="K55" s="37">
        <f>'[4]15. НПФ Пермхимпродукт'!$H$39</f>
        <v>0</v>
      </c>
      <c r="L55" s="37">
        <f>'[4]15. НПФ Пермхимпродукт'!$H$43</f>
        <v>5</v>
      </c>
      <c r="M55" s="37">
        <f>'[4]15. НПФ Пермхимпродукт'!$H$47</f>
        <v>4</v>
      </c>
      <c r="N55" s="37">
        <f>'[4]15. НПФ Пермхимпродукт'!$H$50</f>
        <v>5</v>
      </c>
      <c r="O55" s="37">
        <f>'[4]15. НПФ Пермхимпродукт'!$H$53</f>
        <v>2</v>
      </c>
      <c r="P55" s="38" t="str">
        <f>'[4]15. НПФ Пермхимпродукт'!$H$56</f>
        <v>Не оценивается</v>
      </c>
      <c r="Q55" s="37">
        <f>'[4]15. НПФ Пермхимпродукт'!$H$59</f>
        <v>5</v>
      </c>
      <c r="R55" s="37">
        <f>'[4]15. НПФ Пермхимпродукт'!$H$68</f>
        <v>5</v>
      </c>
      <c r="S55" s="28"/>
      <c r="U55" s="153"/>
    </row>
    <row r="56" spans="1:21" ht="15.75" hidden="1" outlineLevel="1" x14ac:dyDescent="0.25">
      <c r="A56" s="14"/>
      <c r="B56" s="40" t="s">
        <v>33</v>
      </c>
      <c r="C56" s="7"/>
      <c r="D56" s="41">
        <f t="shared" si="3"/>
        <v>34</v>
      </c>
      <c r="E56" s="37">
        <f>'[5]15. НПФ Пермхимпродукт'!$H$21</f>
        <v>0</v>
      </c>
      <c r="F56" s="37">
        <f>'[5]15. НПФ Пермхимпродукт'!$H$23</f>
        <v>2</v>
      </c>
      <c r="G56" s="37">
        <f>'[5]15. НПФ Пермхимпродукт'!$H$27</f>
        <v>2</v>
      </c>
      <c r="H56" s="37">
        <f>'[5]15. НПФ Пермхимпродукт'!$H$30</f>
        <v>3</v>
      </c>
      <c r="I56" s="37">
        <f>'[5]15. НПФ Пермхимпродукт'!$H$32</f>
        <v>1</v>
      </c>
      <c r="J56" s="37">
        <f>'[5]15. НПФ Пермхимпродукт'!$H$36</f>
        <v>2</v>
      </c>
      <c r="K56" s="37">
        <f>'[5]15. НПФ Пермхимпродукт'!$H$39</f>
        <v>0</v>
      </c>
      <c r="L56" s="37">
        <f>'[5]15. НПФ Пермхимпродукт'!$H$43</f>
        <v>5</v>
      </c>
      <c r="M56" s="37">
        <f>'[5]15. НПФ Пермхимпродукт'!$H$47</f>
        <v>4</v>
      </c>
      <c r="N56" s="37">
        <f>'[5]15. НПФ Пермхимпродукт'!$H$50</f>
        <v>5</v>
      </c>
      <c r="O56" s="37">
        <f>'[5]15. НПФ Пермхимпродукт'!$H$53</f>
        <v>2</v>
      </c>
      <c r="P56" s="38">
        <f>'[5]15. НПФ Пермхимпродукт'!$H$56</f>
        <v>0</v>
      </c>
      <c r="Q56" s="37">
        <f>'[5]15. НПФ Пермхимпродукт'!$H$59</f>
        <v>3</v>
      </c>
      <c r="R56" s="37">
        <f>'[5]15. НПФ Пермхимпродукт'!$H$68</f>
        <v>5</v>
      </c>
      <c r="S56" s="28"/>
      <c r="U56" s="153"/>
    </row>
    <row r="57" spans="1:21" ht="15.75" hidden="1" outlineLevel="1" x14ac:dyDescent="0.25">
      <c r="A57" s="14"/>
      <c r="B57" s="40" t="s">
        <v>168</v>
      </c>
      <c r="C57" s="7"/>
      <c r="D57" s="41">
        <f t="shared" si="3"/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37"/>
      <c r="R57" s="37"/>
      <c r="S57" s="28"/>
      <c r="U57" s="153"/>
    </row>
    <row r="58" spans="1:21" ht="15.75" hidden="1" outlineLevel="1" x14ac:dyDescent="0.25">
      <c r="A58" s="14"/>
      <c r="B58" s="40" t="s">
        <v>314</v>
      </c>
      <c r="C58" s="7"/>
      <c r="D58" s="41">
        <f t="shared" si="3"/>
        <v>22</v>
      </c>
      <c r="E58" s="37">
        <f>'[6]15. НПФ Пермхимпродукт'!$H$21</f>
        <v>0</v>
      </c>
      <c r="F58" s="37">
        <f>'[6]15. НПФ Пермхимпродукт'!$H$23</f>
        <v>2</v>
      </c>
      <c r="G58" s="37">
        <f>'[6]15. НПФ Пермхимпродукт'!$H$27</f>
        <v>2</v>
      </c>
      <c r="H58" s="37">
        <f>'[6]15. НПФ Пермхимпродукт'!$H$30</f>
        <v>3</v>
      </c>
      <c r="I58" s="37">
        <f>'[6]15. НПФ Пермхимпродукт'!$H$32</f>
        <v>1</v>
      </c>
      <c r="J58" s="37">
        <f>'[6]15. НПФ Пермхимпродукт'!$H$36</f>
        <v>2</v>
      </c>
      <c r="K58" s="37">
        <f>'[6]15. НПФ Пермхимпродукт'!$H$39</f>
        <v>0</v>
      </c>
      <c r="L58" s="37">
        <f>'[6]15. НПФ Пермхимпродукт'!$H$43</f>
        <v>5</v>
      </c>
      <c r="M58" s="37">
        <f>'[6]15. НПФ Пермхимпродукт'!$H$47</f>
        <v>2</v>
      </c>
      <c r="N58" s="37">
        <f>'[6]15. НПФ Пермхимпродукт'!$H$50</f>
        <v>0</v>
      </c>
      <c r="O58" s="37">
        <f>'[6]15. НПФ Пермхимпродукт'!$H$53</f>
        <v>0</v>
      </c>
      <c r="P58" s="38">
        <f>'[6]15. НПФ Пермхимпродукт'!$H$56</f>
        <v>0</v>
      </c>
      <c r="Q58" s="37">
        <f>'[6]15. НПФ Пермхимпродукт'!$H$59</f>
        <v>5</v>
      </c>
      <c r="R58" s="37">
        <f>'[6]15. НПФ Пермхимпродукт'!$H$68</f>
        <v>0</v>
      </c>
      <c r="S58" s="28"/>
      <c r="U58" s="153"/>
    </row>
    <row r="59" spans="1:21" ht="94.5" collapsed="1" x14ac:dyDescent="0.25">
      <c r="A59" s="14">
        <v>7</v>
      </c>
      <c r="B59" s="7" t="s">
        <v>182</v>
      </c>
      <c r="C59" s="15" t="s">
        <v>181</v>
      </c>
      <c r="D59" s="41">
        <f t="shared" si="3"/>
        <v>20.833333333333336</v>
      </c>
      <c r="E59" s="37">
        <f>SUM(E60:E66)/6</f>
        <v>0</v>
      </c>
      <c r="F59" s="37">
        <f t="shared" ref="F59:R59" si="8">SUM(F60:F66)/6</f>
        <v>1</v>
      </c>
      <c r="G59" s="37">
        <f t="shared" si="8"/>
        <v>2</v>
      </c>
      <c r="H59" s="37">
        <f t="shared" si="8"/>
        <v>3</v>
      </c>
      <c r="I59" s="37">
        <f t="shared" si="8"/>
        <v>3.3333333333333335</v>
      </c>
      <c r="J59" s="37">
        <f t="shared" si="8"/>
        <v>1</v>
      </c>
      <c r="K59" s="37">
        <f t="shared" si="8"/>
        <v>1</v>
      </c>
      <c r="L59" s="37">
        <f t="shared" si="8"/>
        <v>4.166666666666667</v>
      </c>
      <c r="M59" s="37">
        <f t="shared" si="8"/>
        <v>0</v>
      </c>
      <c r="N59" s="37">
        <f t="shared" si="8"/>
        <v>0</v>
      </c>
      <c r="O59" s="37">
        <f t="shared" si="8"/>
        <v>0.33333333333333331</v>
      </c>
      <c r="P59" s="37">
        <f t="shared" si="8"/>
        <v>0</v>
      </c>
      <c r="Q59" s="37">
        <f t="shared" si="8"/>
        <v>5</v>
      </c>
      <c r="R59" s="37">
        <f t="shared" si="8"/>
        <v>0</v>
      </c>
      <c r="S59" s="28"/>
      <c r="T59" s="35">
        <f>SUM(D60:D65)/5-D59</f>
        <v>-0.43333333333333712</v>
      </c>
      <c r="U59" s="153">
        <f>'прошедшие до комиссии'!M8</f>
        <v>5000000</v>
      </c>
    </row>
    <row r="60" spans="1:21" ht="15.75" hidden="1" outlineLevel="1" x14ac:dyDescent="0.25">
      <c r="A60" s="14"/>
      <c r="B60" s="40" t="s">
        <v>313</v>
      </c>
      <c r="C60" s="7"/>
      <c r="D60" s="41">
        <f t="shared" si="3"/>
        <v>18</v>
      </c>
      <c r="E60" s="37">
        <f>'[1]16. Уралтехснаб'!$H$21</f>
        <v>0</v>
      </c>
      <c r="F60" s="37">
        <f>'[1]16. Уралтехснаб'!$H$23</f>
        <v>1</v>
      </c>
      <c r="G60" s="37">
        <f>'[1]16. Уралтехснаб'!$H$27</f>
        <v>2</v>
      </c>
      <c r="H60" s="37">
        <f>'[1]16. Уралтехснаб'!$H$30</f>
        <v>3</v>
      </c>
      <c r="I60" s="37">
        <f>'[1]16. Уралтехснаб'!$H$32</f>
        <v>0</v>
      </c>
      <c r="J60" s="37">
        <f>'[1]16. Уралтехснаб'!$H$36</f>
        <v>1</v>
      </c>
      <c r="K60" s="37">
        <f>'[1]16. Уралтехснаб'!$H$39</f>
        <v>1</v>
      </c>
      <c r="L60" s="37">
        <f>'[1]16. Уралтехснаб'!$H$43</f>
        <v>5</v>
      </c>
      <c r="M60" s="37">
        <f>'[1]16. Уралтехснаб'!$H$47</f>
        <v>0</v>
      </c>
      <c r="N60" s="37">
        <f>'[1]16. Уралтехснаб'!$H$50</f>
        <v>0</v>
      </c>
      <c r="O60" s="37">
        <f>'[1]16. Уралтехснаб'!$H$53</f>
        <v>0</v>
      </c>
      <c r="P60" s="38">
        <f>'[1]16. Уралтехснаб'!$H$56</f>
        <v>0</v>
      </c>
      <c r="Q60" s="37">
        <f>'[1]16. Уралтехснаб'!$H$59</f>
        <v>5</v>
      </c>
      <c r="R60" s="37">
        <f>'[1]16. Уралтехснаб'!$H$68</f>
        <v>0</v>
      </c>
      <c r="S60" s="28"/>
      <c r="U60" s="153"/>
    </row>
    <row r="61" spans="1:21" ht="15.75" hidden="1" outlineLevel="1" x14ac:dyDescent="0.25">
      <c r="A61" s="14"/>
      <c r="B61" s="40" t="s">
        <v>165</v>
      </c>
      <c r="C61" s="7"/>
      <c r="D61" s="41">
        <f t="shared" si="3"/>
        <v>25</v>
      </c>
      <c r="E61" s="37">
        <f>'[2]16. Уралтехснаб'!$H$21</f>
        <v>0</v>
      </c>
      <c r="F61" s="37">
        <f>'[2]16. Уралтехснаб'!$H$23</f>
        <v>1</v>
      </c>
      <c r="G61" s="37">
        <f>'[2]16. Уралтехснаб'!$H$27</f>
        <v>2</v>
      </c>
      <c r="H61" s="37">
        <f>'[2]16. Уралтехснаб'!$H$30</f>
        <v>3</v>
      </c>
      <c r="I61" s="37">
        <f>'[2]16. Уралтехснаб'!$H$32</f>
        <v>5</v>
      </c>
      <c r="J61" s="37">
        <f>'[2]16. Уралтехснаб'!$H$36</f>
        <v>1</v>
      </c>
      <c r="K61" s="37">
        <f>'[2]16. Уралтехснаб'!$H$39</f>
        <v>1</v>
      </c>
      <c r="L61" s="37">
        <f>'[2]16. Уралтехснаб'!$H$43</f>
        <v>5</v>
      </c>
      <c r="M61" s="37">
        <f>'[2]16. Уралтехснаб'!$H$47</f>
        <v>0</v>
      </c>
      <c r="N61" s="37">
        <f>'[2]16. Уралтехснаб'!$H$50</f>
        <v>0</v>
      </c>
      <c r="O61" s="37">
        <f>'[2]16. Уралтехснаб'!$H$53</f>
        <v>2</v>
      </c>
      <c r="P61" s="38" t="str">
        <f>'[2]16. Уралтехснаб'!$H$56</f>
        <v>-</v>
      </c>
      <c r="Q61" s="37">
        <f>'[2]16. Уралтехснаб'!$H$59</f>
        <v>5</v>
      </c>
      <c r="R61" s="37">
        <f>'[2]16. Уралтехснаб'!$H$68</f>
        <v>0</v>
      </c>
      <c r="S61" s="28"/>
      <c r="U61" s="153"/>
    </row>
    <row r="62" spans="1:21" ht="25.5" hidden="1" outlineLevel="1" x14ac:dyDescent="0.25">
      <c r="A62" s="14"/>
      <c r="B62" s="40" t="s">
        <v>166</v>
      </c>
      <c r="C62" s="7"/>
      <c r="D62" s="41">
        <f t="shared" si="3"/>
        <v>23</v>
      </c>
      <c r="E62" s="37">
        <f>'[3]16. Уралтехснаб'!$H$21</f>
        <v>0</v>
      </c>
      <c r="F62" s="37">
        <f>'[3]16. Уралтехснаб'!$H$23</f>
        <v>1</v>
      </c>
      <c r="G62" s="37">
        <f>'[3]16. Уралтехснаб'!$H$27</f>
        <v>2</v>
      </c>
      <c r="H62" s="37">
        <f>'[3]16. Уралтехснаб'!$H$30</f>
        <v>3</v>
      </c>
      <c r="I62" s="37">
        <f>'[3]16. Уралтехснаб'!$H$32</f>
        <v>5</v>
      </c>
      <c r="J62" s="37">
        <f>'[3]16. Уралтехснаб'!$H$36</f>
        <v>1</v>
      </c>
      <c r="K62" s="37">
        <f>'[3]16. Уралтехснаб'!$H$39</f>
        <v>1</v>
      </c>
      <c r="L62" s="37">
        <f>'[3]16. Уралтехснаб'!$H$43</f>
        <v>5</v>
      </c>
      <c r="M62" s="37">
        <f>'[3]16. Уралтехснаб'!$H$47</f>
        <v>0</v>
      </c>
      <c r="N62" s="37">
        <f>'[3]16. Уралтехснаб'!$H$50</f>
        <v>0</v>
      </c>
      <c r="O62" s="37">
        <f>'[3]16. Уралтехснаб'!$H$53</f>
        <v>0</v>
      </c>
      <c r="P62" s="38" t="str">
        <f>'[3]16. Уралтехснаб'!$H$56</f>
        <v>Не оценивается</v>
      </c>
      <c r="Q62" s="37">
        <f>'[3]16. Уралтехснаб'!$H$59</f>
        <v>5</v>
      </c>
      <c r="R62" s="37">
        <f>'[3]16. Уралтехснаб'!$H$68</f>
        <v>0</v>
      </c>
      <c r="S62" s="28"/>
      <c r="U62" s="153"/>
    </row>
    <row r="63" spans="1:21" ht="25.5" hidden="1" outlineLevel="1" x14ac:dyDescent="0.25">
      <c r="A63" s="14"/>
      <c r="B63" s="40" t="s">
        <v>167</v>
      </c>
      <c r="C63" s="7"/>
      <c r="D63" s="41">
        <f t="shared" si="3"/>
        <v>23</v>
      </c>
      <c r="E63" s="37">
        <f>'[4]16. Уралтехснаб'!$H$21</f>
        <v>0</v>
      </c>
      <c r="F63" s="37">
        <f>'[4]16. Уралтехснаб'!$H$23</f>
        <v>1</v>
      </c>
      <c r="G63" s="37">
        <f>'[4]16. Уралтехснаб'!$H$27</f>
        <v>2</v>
      </c>
      <c r="H63" s="37">
        <f>'[4]16. Уралтехснаб'!$H$30</f>
        <v>3</v>
      </c>
      <c r="I63" s="37">
        <f>'[4]16. Уралтехснаб'!$H$32</f>
        <v>5</v>
      </c>
      <c r="J63" s="37">
        <f>'[4]16. Уралтехснаб'!$H$36</f>
        <v>1</v>
      </c>
      <c r="K63" s="37">
        <f>'[4]16. Уралтехснаб'!$H$39</f>
        <v>1</v>
      </c>
      <c r="L63" s="37">
        <f>'[4]16. Уралтехснаб'!$H$43</f>
        <v>5</v>
      </c>
      <c r="M63" s="37">
        <f>'[4]16. Уралтехснаб'!$H$47</f>
        <v>0</v>
      </c>
      <c r="N63" s="37">
        <f>'[4]16. Уралтехснаб'!$H$50</f>
        <v>0</v>
      </c>
      <c r="O63" s="37">
        <f>'[4]16. Уралтехснаб'!$H$53</f>
        <v>0</v>
      </c>
      <c r="P63" s="38" t="str">
        <f>'[4]16. Уралтехснаб'!$H$56</f>
        <v>Не оценивается</v>
      </c>
      <c r="Q63" s="37">
        <f>'[4]16. Уралтехснаб'!$H$59</f>
        <v>5</v>
      </c>
      <c r="R63" s="37">
        <f>'[4]16. Уралтехснаб'!$H$68</f>
        <v>0</v>
      </c>
      <c r="S63" s="28"/>
      <c r="U63" s="153"/>
    </row>
    <row r="64" spans="1:21" ht="15.75" hidden="1" outlineLevel="1" x14ac:dyDescent="0.25">
      <c r="A64" s="14"/>
      <c r="B64" s="40" t="s">
        <v>33</v>
      </c>
      <c r="C64" s="7"/>
      <c r="D64" s="41">
        <f t="shared" si="3"/>
        <v>13</v>
      </c>
      <c r="E64" s="37">
        <f>'[5]16. Уралтехснаб'!$H$21</f>
        <v>0</v>
      </c>
      <c r="F64" s="37">
        <f>'[5]16. Уралтехснаб'!$H$23</f>
        <v>1</v>
      </c>
      <c r="G64" s="37">
        <f>'[5]16. Уралтехснаб'!$H$27</f>
        <v>2</v>
      </c>
      <c r="H64" s="37">
        <f>'[5]16. Уралтехснаб'!$H$30</f>
        <v>3</v>
      </c>
      <c r="I64" s="37">
        <f>'[5]16. Уралтехснаб'!$H$32</f>
        <v>0</v>
      </c>
      <c r="J64" s="37">
        <f>'[5]16. Уралтехснаб'!$H$36</f>
        <v>1</v>
      </c>
      <c r="K64" s="37">
        <f>'[5]16. Уралтехснаб'!$H$39</f>
        <v>1</v>
      </c>
      <c r="L64" s="37">
        <f>'[5]16. Уралтехснаб'!$H$43</f>
        <v>0</v>
      </c>
      <c r="M64" s="37">
        <f>'[5]16. Уралтехснаб'!$H$47</f>
        <v>0</v>
      </c>
      <c r="N64" s="37">
        <f>'[5]16. Уралтехснаб'!$H$50</f>
        <v>0</v>
      </c>
      <c r="O64" s="37">
        <f>'[5]16. Уралтехснаб'!$H$53</f>
        <v>0</v>
      </c>
      <c r="P64" s="38">
        <f>'[5]16. Уралтехснаб'!$H$56</f>
        <v>0</v>
      </c>
      <c r="Q64" s="37">
        <f>'[5]16. Уралтехснаб'!$H$59</f>
        <v>5</v>
      </c>
      <c r="R64" s="37">
        <f>'[5]16. Уралтехснаб'!$H$68</f>
        <v>0</v>
      </c>
      <c r="S64" s="28"/>
      <c r="U64" s="153"/>
    </row>
    <row r="65" spans="1:21" ht="15.75" hidden="1" outlineLevel="1" x14ac:dyDescent="0.25">
      <c r="A65" s="14"/>
      <c r="B65" s="40" t="s">
        <v>168</v>
      </c>
      <c r="C65" s="7"/>
      <c r="D65" s="41">
        <f t="shared" si="3"/>
        <v>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37"/>
      <c r="R65" s="37"/>
      <c r="S65" s="28"/>
      <c r="U65" s="153"/>
    </row>
    <row r="66" spans="1:21" ht="15.75" hidden="1" outlineLevel="1" x14ac:dyDescent="0.25">
      <c r="A66" s="14"/>
      <c r="B66" s="40" t="s">
        <v>314</v>
      </c>
      <c r="C66" s="7"/>
      <c r="D66" s="41">
        <f t="shared" si="3"/>
        <v>23</v>
      </c>
      <c r="E66" s="37">
        <f>'[6]16. Уралтехснаб'!$H$21</f>
        <v>0</v>
      </c>
      <c r="F66" s="37">
        <f>'[6]16. Уралтехснаб'!$H$23</f>
        <v>1</v>
      </c>
      <c r="G66" s="37">
        <f>'[6]16. Уралтехснаб'!$H$27</f>
        <v>2</v>
      </c>
      <c r="H66" s="37">
        <f>'[6]16. Уралтехснаб'!$H$30</f>
        <v>3</v>
      </c>
      <c r="I66" s="37">
        <f>'[6]16. Уралтехснаб'!$H$32</f>
        <v>5</v>
      </c>
      <c r="J66" s="37">
        <f>'[6]16. Уралтехснаб'!$H$36</f>
        <v>1</v>
      </c>
      <c r="K66" s="37">
        <f>'[6]16. Уралтехснаб'!$H$39</f>
        <v>1</v>
      </c>
      <c r="L66" s="37">
        <f>'[6]16. Уралтехснаб'!$H$43</f>
        <v>5</v>
      </c>
      <c r="M66" s="37">
        <f>'[6]16. Уралтехснаб'!$H$47</f>
        <v>0</v>
      </c>
      <c r="N66" s="37">
        <f>'[6]16. Уралтехснаб'!$H$50</f>
        <v>0</v>
      </c>
      <c r="O66" s="37">
        <f>'[6]16. Уралтехснаб'!$H$53</f>
        <v>0</v>
      </c>
      <c r="P66" s="38">
        <f>'[6]16. Уралтехснаб'!$H$56</f>
        <v>0</v>
      </c>
      <c r="Q66" s="37">
        <f>'[6]16. Уралтехснаб'!$H$59</f>
        <v>5</v>
      </c>
      <c r="R66" s="37">
        <f>'[6]16. Уралтехснаб'!$H$68</f>
        <v>0</v>
      </c>
      <c r="S66" s="28"/>
      <c r="U66" s="153"/>
    </row>
    <row r="67" spans="1:21" ht="47.25" collapsed="1" x14ac:dyDescent="0.25">
      <c r="A67" s="14">
        <v>8</v>
      </c>
      <c r="B67" s="40" t="s">
        <v>184</v>
      </c>
      <c r="C67" s="15" t="s">
        <v>183</v>
      </c>
      <c r="D67" s="41">
        <f t="shared" si="3"/>
        <v>39.999999999999993</v>
      </c>
      <c r="E67" s="37">
        <f>SUM(E68:E74)/6</f>
        <v>0</v>
      </c>
      <c r="F67" s="37">
        <f t="shared" ref="F67:R67" si="9">SUM(F68:F74)/6</f>
        <v>3</v>
      </c>
      <c r="G67" s="37">
        <f t="shared" si="9"/>
        <v>2</v>
      </c>
      <c r="H67" s="37">
        <f t="shared" si="9"/>
        <v>2.5</v>
      </c>
      <c r="I67" s="37">
        <f t="shared" si="9"/>
        <v>5</v>
      </c>
      <c r="J67" s="37">
        <f t="shared" si="9"/>
        <v>2.3333333333333335</v>
      </c>
      <c r="K67" s="37">
        <f t="shared" si="9"/>
        <v>1.3333333333333333</v>
      </c>
      <c r="L67" s="37">
        <f t="shared" si="9"/>
        <v>4</v>
      </c>
      <c r="M67" s="37">
        <f t="shared" si="9"/>
        <v>3.3333333333333335</v>
      </c>
      <c r="N67" s="37">
        <f t="shared" si="9"/>
        <v>5</v>
      </c>
      <c r="O67" s="37">
        <f t="shared" si="9"/>
        <v>2.3333333333333335</v>
      </c>
      <c r="P67" s="37">
        <f t="shared" si="9"/>
        <v>0</v>
      </c>
      <c r="Q67" s="37">
        <f t="shared" si="9"/>
        <v>5</v>
      </c>
      <c r="R67" s="37">
        <f t="shared" si="9"/>
        <v>4.166666666666667</v>
      </c>
      <c r="S67" s="28"/>
      <c r="T67" s="35">
        <f>SUM(D68:D73)/5-D67</f>
        <v>1.0000000000000071</v>
      </c>
      <c r="U67" s="153">
        <f>'прошедшие до комиссии'!M9</f>
        <v>5000000</v>
      </c>
    </row>
    <row r="68" spans="1:21" ht="15.75" hidden="1" outlineLevel="1" x14ac:dyDescent="0.25">
      <c r="A68" s="14"/>
      <c r="B68" s="40" t="s">
        <v>313</v>
      </c>
      <c r="C68" s="7"/>
      <c r="D68" s="41">
        <f t="shared" si="3"/>
        <v>42</v>
      </c>
      <c r="E68" s="37">
        <f>'[1]17. ПСС'!$H$21</f>
        <v>0</v>
      </c>
      <c r="F68" s="37">
        <f>'[1]17. ПСС'!$H$23</f>
        <v>3</v>
      </c>
      <c r="G68" s="37">
        <f>'[1]17. ПСС'!$H$27</f>
        <v>2</v>
      </c>
      <c r="H68" s="37">
        <f>'[1]17. ПСС'!$H$30</f>
        <v>3</v>
      </c>
      <c r="I68" s="37">
        <f>'[1]17. ПСС'!$H$32</f>
        <v>5</v>
      </c>
      <c r="J68" s="37">
        <f>'[1]17. ПСС'!$H$36</f>
        <v>2</v>
      </c>
      <c r="K68" s="37">
        <f>'[1]17. ПСС'!$H$39</f>
        <v>1</v>
      </c>
      <c r="L68" s="37">
        <f>'[1]17. ПСС'!$H$43</f>
        <v>5</v>
      </c>
      <c r="M68" s="37">
        <f>'[1]17. ПСС'!$H$47</f>
        <v>4</v>
      </c>
      <c r="N68" s="37">
        <f>'[1]17. ПСС'!$H$50</f>
        <v>5</v>
      </c>
      <c r="O68" s="37">
        <f>'[1]17. ПСС'!$H$53</f>
        <v>2</v>
      </c>
      <c r="P68" s="38">
        <f>'[1]17. ПСС'!$H$56</f>
        <v>0</v>
      </c>
      <c r="Q68" s="37">
        <f>'[1]17. ПСС'!$H$59</f>
        <v>5</v>
      </c>
      <c r="R68" s="37">
        <f>'[1]17. ПСС'!$H$68</f>
        <v>5</v>
      </c>
      <c r="S68" s="28"/>
      <c r="U68" s="153"/>
    </row>
    <row r="69" spans="1:21" ht="15.75" hidden="1" outlineLevel="1" x14ac:dyDescent="0.25">
      <c r="A69" s="14"/>
      <c r="B69" s="40" t="s">
        <v>165</v>
      </c>
      <c r="C69" s="7"/>
      <c r="D69" s="41">
        <f t="shared" si="3"/>
        <v>39</v>
      </c>
      <c r="E69" s="37">
        <f>'[2]17. ПСС'!$H$21</f>
        <v>0</v>
      </c>
      <c r="F69" s="37">
        <f>'[2]17. ПСС'!$H$23</f>
        <v>3</v>
      </c>
      <c r="G69" s="37">
        <f>'[2]17. ПСС'!$H$27</f>
        <v>2</v>
      </c>
      <c r="H69" s="37">
        <f>'[2]17. ПСС'!$H$30</f>
        <v>0</v>
      </c>
      <c r="I69" s="37">
        <f>'[2]17. ПСС'!$H$32</f>
        <v>5</v>
      </c>
      <c r="J69" s="37">
        <f>'[2]17. ПСС'!$H$36</f>
        <v>2</v>
      </c>
      <c r="K69" s="37">
        <f>'[2]17. ПСС'!$H$39</f>
        <v>3</v>
      </c>
      <c r="L69" s="37">
        <f>'[2]17. ПСС'!$H$43</f>
        <v>3</v>
      </c>
      <c r="M69" s="37">
        <f>'[2]17. ПСС'!$H$47</f>
        <v>2</v>
      </c>
      <c r="N69" s="37">
        <f>'[2]17. ПСС'!$H$50</f>
        <v>5</v>
      </c>
      <c r="O69" s="37">
        <f>'[2]17. ПСС'!$H$53</f>
        <v>4</v>
      </c>
      <c r="P69" s="38" t="str">
        <f>'[2]17. ПСС'!$H$56</f>
        <v>-</v>
      </c>
      <c r="Q69" s="37">
        <f>'[2]17. ПСС'!$H$59</f>
        <v>5</v>
      </c>
      <c r="R69" s="37">
        <f>'[2]17. ПСС'!$H$68</f>
        <v>5</v>
      </c>
      <c r="S69" s="28"/>
      <c r="U69" s="153"/>
    </row>
    <row r="70" spans="1:21" ht="25.5" hidden="1" outlineLevel="1" x14ac:dyDescent="0.25">
      <c r="A70" s="14"/>
      <c r="B70" s="40" t="s">
        <v>166</v>
      </c>
      <c r="C70" s="7"/>
      <c r="D70" s="41">
        <f t="shared" si="3"/>
        <v>42</v>
      </c>
      <c r="E70" s="37">
        <f>'[3]17. ПСС'!$H$21</f>
        <v>0</v>
      </c>
      <c r="F70" s="37">
        <f>'[3]17. ПСС'!$H$23</f>
        <v>3</v>
      </c>
      <c r="G70" s="37">
        <f>'[3]17. ПСС'!$H$27</f>
        <v>2</v>
      </c>
      <c r="H70" s="37">
        <f>'[3]17. ПСС'!$H$30</f>
        <v>3</v>
      </c>
      <c r="I70" s="37">
        <f>'[3]17. ПСС'!$H$32</f>
        <v>5</v>
      </c>
      <c r="J70" s="37">
        <f>'[3]17. ПСС'!$H$36</f>
        <v>2</v>
      </c>
      <c r="K70" s="37">
        <f>'[3]17. ПСС'!$H$39</f>
        <v>1</v>
      </c>
      <c r="L70" s="37">
        <f>'[3]17. ПСС'!$H$43</f>
        <v>5</v>
      </c>
      <c r="M70" s="37">
        <f>'[3]17. ПСС'!$H$47</f>
        <v>4</v>
      </c>
      <c r="N70" s="37">
        <f>'[3]17. ПСС'!$H$50</f>
        <v>5</v>
      </c>
      <c r="O70" s="37">
        <f>'[3]17. ПСС'!$H$53</f>
        <v>2</v>
      </c>
      <c r="P70" s="38" t="str">
        <f>'[3]17. ПСС'!$H$56</f>
        <v>Не оценивается</v>
      </c>
      <c r="Q70" s="37">
        <f>'[3]17. ПСС'!$H$59</f>
        <v>5</v>
      </c>
      <c r="R70" s="37">
        <f>'[3]17. ПСС'!$H$68</f>
        <v>5</v>
      </c>
      <c r="S70" s="28"/>
      <c r="U70" s="153"/>
    </row>
    <row r="71" spans="1:21" ht="25.5" hidden="1" outlineLevel="1" x14ac:dyDescent="0.25">
      <c r="A71" s="14"/>
      <c r="B71" s="40" t="s">
        <v>167</v>
      </c>
      <c r="C71" s="7"/>
      <c r="D71" s="41">
        <f t="shared" si="3"/>
        <v>42</v>
      </c>
      <c r="E71" s="37">
        <f>'[4]17. ПСС'!$H$21</f>
        <v>0</v>
      </c>
      <c r="F71" s="37">
        <f>'[4]17. ПСС'!$H$23</f>
        <v>3</v>
      </c>
      <c r="G71" s="37">
        <f>'[4]17. ПСС'!$H$27</f>
        <v>2</v>
      </c>
      <c r="H71" s="37">
        <f>'[4]17. ПСС'!$H$30</f>
        <v>3</v>
      </c>
      <c r="I71" s="37">
        <f>'[4]17. ПСС'!$H$32</f>
        <v>5</v>
      </c>
      <c r="J71" s="37">
        <f>'[4]17. ПСС'!$H$36</f>
        <v>2</v>
      </c>
      <c r="K71" s="37">
        <f>'[4]17. ПСС'!$H$39</f>
        <v>1</v>
      </c>
      <c r="L71" s="37">
        <f>'[4]17. ПСС'!$H$43</f>
        <v>5</v>
      </c>
      <c r="M71" s="37">
        <f>'[4]17. ПСС'!$H$47</f>
        <v>4</v>
      </c>
      <c r="N71" s="37">
        <f>'[4]17. ПСС'!$H$50</f>
        <v>5</v>
      </c>
      <c r="O71" s="37">
        <f>'[4]17. ПСС'!$H$53</f>
        <v>2</v>
      </c>
      <c r="P71" s="38" t="str">
        <f>'[4]17. ПСС'!$H$56</f>
        <v>Не оценивается</v>
      </c>
      <c r="Q71" s="37">
        <f>'[4]17. ПСС'!$H$59</f>
        <v>5</v>
      </c>
      <c r="R71" s="37">
        <f>'[4]17. ПСС'!$H$68</f>
        <v>5</v>
      </c>
      <c r="S71" s="28"/>
      <c r="U71" s="153"/>
    </row>
    <row r="72" spans="1:21" ht="15.75" hidden="1" outlineLevel="1" x14ac:dyDescent="0.25">
      <c r="A72" s="14"/>
      <c r="B72" s="40" t="s">
        <v>33</v>
      </c>
      <c r="C72" s="7"/>
      <c r="D72" s="41">
        <f t="shared" si="3"/>
        <v>40</v>
      </c>
      <c r="E72" s="37">
        <f>'[5]17. ПСС'!$H$21</f>
        <v>0</v>
      </c>
      <c r="F72" s="37">
        <f>'[5]17. ПСС'!$H$23</f>
        <v>3</v>
      </c>
      <c r="G72" s="37">
        <f>'[5]17. ПСС'!$H$27</f>
        <v>2</v>
      </c>
      <c r="H72" s="37">
        <f>'[5]17. ПСС'!$H$30</f>
        <v>3</v>
      </c>
      <c r="I72" s="37">
        <f>'[5]17. ПСС'!$H$32</f>
        <v>5</v>
      </c>
      <c r="J72" s="37">
        <f>'[5]17. ПСС'!$H$36</f>
        <v>4</v>
      </c>
      <c r="K72" s="37">
        <f>'[5]17. ПСС'!$H$39</f>
        <v>1</v>
      </c>
      <c r="L72" s="37">
        <f>'[5]17. ПСС'!$H$43</f>
        <v>1</v>
      </c>
      <c r="M72" s="37">
        <f>'[5]17. ПСС'!$H$47</f>
        <v>4</v>
      </c>
      <c r="N72" s="37">
        <f>'[5]17. ПСС'!$H$50</f>
        <v>5</v>
      </c>
      <c r="O72" s="37">
        <f>'[5]17. ПСС'!$H$53</f>
        <v>2</v>
      </c>
      <c r="P72" s="38">
        <f>'[5]17. ПСС'!$H$56</f>
        <v>0</v>
      </c>
      <c r="Q72" s="37">
        <f>'[5]17. ПСС'!$H$59</f>
        <v>5</v>
      </c>
      <c r="R72" s="37">
        <f>'[5]17. ПСС'!$H$68</f>
        <v>5</v>
      </c>
      <c r="S72" s="28"/>
      <c r="U72" s="153"/>
    </row>
    <row r="73" spans="1:21" ht="15.75" hidden="1" outlineLevel="1" x14ac:dyDescent="0.25">
      <c r="A73" s="14"/>
      <c r="B73" s="40" t="s">
        <v>168</v>
      </c>
      <c r="C73" s="7"/>
      <c r="D73" s="41">
        <f t="shared" si="3"/>
        <v>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9"/>
      <c r="Q73" s="37"/>
      <c r="R73" s="37"/>
      <c r="S73" s="28"/>
      <c r="U73" s="153"/>
    </row>
    <row r="74" spans="1:21" ht="15.75" hidden="1" outlineLevel="1" x14ac:dyDescent="0.25">
      <c r="A74" s="14"/>
      <c r="B74" s="40" t="s">
        <v>314</v>
      </c>
      <c r="C74" s="7"/>
      <c r="D74" s="41">
        <f t="shared" si="3"/>
        <v>35</v>
      </c>
      <c r="E74" s="37">
        <f>'[6]17. ПСС'!$H$21</f>
        <v>0</v>
      </c>
      <c r="F74" s="37">
        <f>'[6]17. ПСС'!$H$23</f>
        <v>3</v>
      </c>
      <c r="G74" s="37">
        <f>'[6]17. ПСС'!$H$27</f>
        <v>2</v>
      </c>
      <c r="H74" s="37">
        <f>'[6]17. ПСС'!$H$30</f>
        <v>3</v>
      </c>
      <c r="I74" s="37">
        <f>'[6]17. ПСС'!$H$32</f>
        <v>5</v>
      </c>
      <c r="J74" s="37">
        <f>'[6]17. ПСС'!$H$36</f>
        <v>2</v>
      </c>
      <c r="K74" s="37">
        <f>'[6]17. ПСС'!$H$39</f>
        <v>1</v>
      </c>
      <c r="L74" s="37">
        <f>'[6]17. ПСС'!$H$43</f>
        <v>5</v>
      </c>
      <c r="M74" s="37">
        <f>'[6]17. ПСС'!$H$47</f>
        <v>2</v>
      </c>
      <c r="N74" s="37">
        <f>'[6]17. ПСС'!$H$50</f>
        <v>5</v>
      </c>
      <c r="O74" s="37">
        <f>'[6]17. ПСС'!$H$53</f>
        <v>2</v>
      </c>
      <c r="P74" s="38">
        <f>'[6]17. ПСС'!$H$56</f>
        <v>0</v>
      </c>
      <c r="Q74" s="37">
        <f>'[6]17. ПСС'!$H$59</f>
        <v>5</v>
      </c>
      <c r="R74" s="37">
        <f>'[6]17. ПСС'!$H$68</f>
        <v>0</v>
      </c>
      <c r="S74" s="28"/>
      <c r="U74" s="153"/>
    </row>
    <row r="75" spans="1:21" ht="47.25" collapsed="1" x14ac:dyDescent="0.25">
      <c r="A75" s="14">
        <v>9</v>
      </c>
      <c r="B75" s="40" t="s">
        <v>185</v>
      </c>
      <c r="C75" s="15" t="s">
        <v>34</v>
      </c>
      <c r="D75" s="41">
        <f>SUM(E75:R75)</f>
        <v>44.5</v>
      </c>
      <c r="E75" s="37">
        <f>SUM(E76:E82)/6</f>
        <v>0</v>
      </c>
      <c r="F75" s="37">
        <f t="shared" ref="F75:R75" si="10">SUM(F76:F82)/6</f>
        <v>3</v>
      </c>
      <c r="G75" s="37">
        <f t="shared" si="10"/>
        <v>2</v>
      </c>
      <c r="H75" s="37">
        <f t="shared" si="10"/>
        <v>3</v>
      </c>
      <c r="I75" s="37">
        <f t="shared" si="10"/>
        <v>4.166666666666667</v>
      </c>
      <c r="J75" s="37">
        <f t="shared" si="10"/>
        <v>2</v>
      </c>
      <c r="K75" s="37">
        <f t="shared" si="10"/>
        <v>5</v>
      </c>
      <c r="L75" s="37">
        <f t="shared" si="10"/>
        <v>4.333333333333333</v>
      </c>
      <c r="M75" s="37">
        <f t="shared" si="10"/>
        <v>3.3333333333333335</v>
      </c>
      <c r="N75" s="37">
        <f t="shared" si="10"/>
        <v>5</v>
      </c>
      <c r="O75" s="37">
        <f t="shared" si="10"/>
        <v>3.6666666666666665</v>
      </c>
      <c r="P75" s="37">
        <f t="shared" si="10"/>
        <v>0</v>
      </c>
      <c r="Q75" s="37">
        <f t="shared" si="10"/>
        <v>4.833333333333333</v>
      </c>
      <c r="R75" s="37">
        <f t="shared" si="10"/>
        <v>4.166666666666667</v>
      </c>
      <c r="S75" s="28"/>
      <c r="T75" s="35">
        <f>SUM(D76:D81)/5-D75</f>
        <v>0.70000000000000284</v>
      </c>
      <c r="U75" s="153"/>
    </row>
    <row r="76" spans="1:21" ht="15.75" hidden="1" outlineLevel="1" x14ac:dyDescent="0.25">
      <c r="A76" s="14"/>
      <c r="B76" s="40" t="s">
        <v>313</v>
      </c>
      <c r="C76" s="7"/>
      <c r="D76" s="41">
        <f>SUM(E76:R76)</f>
        <v>47</v>
      </c>
      <c r="E76" s="37">
        <f>'[1]20. Эрис'!$H$21</f>
        <v>0</v>
      </c>
      <c r="F76" s="37">
        <f>'[1]20. Эрис'!$H$23</f>
        <v>3</v>
      </c>
      <c r="G76" s="37">
        <f>'[1]20. Эрис'!$H$27</f>
        <v>2</v>
      </c>
      <c r="H76" s="37">
        <f>'[1]20. Эрис'!$H$30</f>
        <v>3</v>
      </c>
      <c r="I76" s="37">
        <f>'[1]20. Эрис'!$H$32</f>
        <v>5</v>
      </c>
      <c r="J76" s="37">
        <f>'[1]20. Эрис'!$H$36</f>
        <v>2</v>
      </c>
      <c r="K76" s="37">
        <f>'[1]20. Эрис'!$H$39</f>
        <v>5</v>
      </c>
      <c r="L76" s="37">
        <f>'[1]20. Эрис'!$H$43</f>
        <v>5</v>
      </c>
      <c r="M76" s="37">
        <f>'[1]20. Эрис'!$H$47</f>
        <v>4</v>
      </c>
      <c r="N76" s="37">
        <f>'[1]20. Эрис'!$H$50</f>
        <v>5</v>
      </c>
      <c r="O76" s="37">
        <f>'[1]20. Эрис'!$H$53</f>
        <v>4</v>
      </c>
      <c r="P76" s="38">
        <f>'[1]20. Эрис'!$H$56</f>
        <v>0</v>
      </c>
      <c r="Q76" s="37">
        <f>'[1]20. Эрис'!$H$59</f>
        <v>4</v>
      </c>
      <c r="R76" s="37">
        <f>'[1]20. Эрис'!$H$68</f>
        <v>5</v>
      </c>
      <c r="S76" s="28"/>
      <c r="U76" s="153"/>
    </row>
    <row r="77" spans="1:21" ht="15.75" hidden="1" outlineLevel="1" x14ac:dyDescent="0.25">
      <c r="A77" s="14"/>
      <c r="B77" s="40" t="s">
        <v>165</v>
      </c>
      <c r="C77" s="7"/>
      <c r="D77" s="41">
        <f t="shared" si="3"/>
        <v>44</v>
      </c>
      <c r="E77" s="37">
        <f>'[2]20. Эрис'!$H$21</f>
        <v>0</v>
      </c>
      <c r="F77" s="37">
        <f>'[2]20. Эрис'!$H$23</f>
        <v>3</v>
      </c>
      <c r="G77" s="37">
        <f>'[2]20. Эрис'!$H$27</f>
        <v>2</v>
      </c>
      <c r="H77" s="37">
        <f>'[2]20. Эрис'!$H$30</f>
        <v>3</v>
      </c>
      <c r="I77" s="37">
        <f>'[2]20. Эрис'!$H$32</f>
        <v>5</v>
      </c>
      <c r="J77" s="37">
        <f>'[2]20. Эрис'!$H$36</f>
        <v>2</v>
      </c>
      <c r="K77" s="37">
        <f>'[2]20. Эрис'!$H$39</f>
        <v>5</v>
      </c>
      <c r="L77" s="37">
        <f>'[2]20. Эрис'!$H$43</f>
        <v>5</v>
      </c>
      <c r="M77" s="37">
        <f>'[2]20. Эрис'!$H$47</f>
        <v>2</v>
      </c>
      <c r="N77" s="37">
        <f>'[2]20. Эрис'!$H$50</f>
        <v>5</v>
      </c>
      <c r="O77" s="37">
        <f>'[2]20. Эрис'!$H$53</f>
        <v>2</v>
      </c>
      <c r="P77" s="38" t="str">
        <f>'[2]20. Эрис'!$H$56</f>
        <v>-</v>
      </c>
      <c r="Q77" s="37">
        <f>'[2]20. Эрис'!$H$59</f>
        <v>5</v>
      </c>
      <c r="R77" s="37">
        <f>'[2]20. Эрис'!$H$68</f>
        <v>5</v>
      </c>
      <c r="S77" s="28"/>
      <c r="U77" s="153"/>
    </row>
    <row r="78" spans="1:21" ht="25.5" hidden="1" outlineLevel="1" x14ac:dyDescent="0.25">
      <c r="A78" s="14"/>
      <c r="B78" s="40" t="s">
        <v>166</v>
      </c>
      <c r="C78" s="7"/>
      <c r="D78" s="41">
        <f t="shared" si="3"/>
        <v>48</v>
      </c>
      <c r="E78" s="37">
        <f>'[3]20. Эрис'!$H$21</f>
        <v>0</v>
      </c>
      <c r="F78" s="37">
        <f>'[3]20. Эрис'!$H$23</f>
        <v>3</v>
      </c>
      <c r="G78" s="37">
        <f>'[3]20. Эрис'!$H$27</f>
        <v>2</v>
      </c>
      <c r="H78" s="37">
        <f>'[3]20. Эрис'!$H$30</f>
        <v>3</v>
      </c>
      <c r="I78" s="37">
        <f>'[3]20. Эрис'!$H$32</f>
        <v>5</v>
      </c>
      <c r="J78" s="37">
        <f>'[3]20. Эрис'!$H$36</f>
        <v>2</v>
      </c>
      <c r="K78" s="37">
        <f>'[3]20. Эрис'!$H$39</f>
        <v>5</v>
      </c>
      <c r="L78" s="37">
        <f>'[3]20. Эрис'!$H$43</f>
        <v>5</v>
      </c>
      <c r="M78" s="37">
        <f>'[3]20. Эрис'!$H$47</f>
        <v>4</v>
      </c>
      <c r="N78" s="37">
        <f>'[3]20. Эрис'!$H$50</f>
        <v>5</v>
      </c>
      <c r="O78" s="37">
        <f>'[3]20. Эрис'!$H$53</f>
        <v>4</v>
      </c>
      <c r="P78" s="38" t="str">
        <f>'[3]20. Эрис'!$H$56</f>
        <v>Не оценивается</v>
      </c>
      <c r="Q78" s="37">
        <f>'[3]20. Эрис'!$H$59</f>
        <v>5</v>
      </c>
      <c r="R78" s="37">
        <f>'[3]20. Эрис'!$H$68</f>
        <v>5</v>
      </c>
      <c r="S78" s="28"/>
      <c r="U78" s="153"/>
    </row>
    <row r="79" spans="1:21" ht="25.5" hidden="1" outlineLevel="1" x14ac:dyDescent="0.25">
      <c r="A79" s="14"/>
      <c r="B79" s="40" t="s">
        <v>167</v>
      </c>
      <c r="C79" s="7"/>
      <c r="D79" s="41">
        <f t="shared" si="3"/>
        <v>48</v>
      </c>
      <c r="E79" s="37">
        <f>'[4]20. Эрис'!$H$21</f>
        <v>0</v>
      </c>
      <c r="F79" s="37">
        <f>'[4]20. Эрис'!$H$23</f>
        <v>3</v>
      </c>
      <c r="G79" s="37">
        <f>'[4]20. Эрис'!$H$27</f>
        <v>2</v>
      </c>
      <c r="H79" s="37">
        <f>'[4]20. Эрис'!$H$30</f>
        <v>3</v>
      </c>
      <c r="I79" s="37">
        <f>'[4]20. Эрис'!$H$32</f>
        <v>5</v>
      </c>
      <c r="J79" s="37">
        <f>'[4]20. Эрис'!$H$36</f>
        <v>2</v>
      </c>
      <c r="K79" s="37">
        <f>'[4]20. Эрис'!$H$39</f>
        <v>5</v>
      </c>
      <c r="L79" s="37">
        <f>'[4]20. Эрис'!$H$43</f>
        <v>5</v>
      </c>
      <c r="M79" s="37">
        <f>'[4]20. Эрис'!$H$47</f>
        <v>4</v>
      </c>
      <c r="N79" s="37">
        <f>'[4]20. Эрис'!$H$50</f>
        <v>5</v>
      </c>
      <c r="O79" s="37">
        <f>'[4]20. Эрис'!$H$53</f>
        <v>4</v>
      </c>
      <c r="P79" s="38" t="str">
        <f>'[4]20. Эрис'!$H$56</f>
        <v>Не оценивается</v>
      </c>
      <c r="Q79" s="37">
        <f>'[4]20. Эрис'!$H$59</f>
        <v>5</v>
      </c>
      <c r="R79" s="37">
        <f>'[4]20. Эрис'!$H$68</f>
        <v>5</v>
      </c>
      <c r="S79" s="28"/>
      <c r="U79" s="153"/>
    </row>
    <row r="80" spans="1:21" ht="15.75" hidden="1" outlineLevel="1" x14ac:dyDescent="0.25">
      <c r="A80" s="14"/>
      <c r="B80" s="40" t="s">
        <v>33</v>
      </c>
      <c r="C80" s="7"/>
      <c r="D80" s="41">
        <f t="shared" si="3"/>
        <v>39</v>
      </c>
      <c r="E80" s="37">
        <f>'[5]20. Эрис'!$H$21</f>
        <v>0</v>
      </c>
      <c r="F80" s="37">
        <f>'[5]20. Эрис'!$H$23</f>
        <v>3</v>
      </c>
      <c r="G80" s="37">
        <f>'[5]20. Эрис'!$H$27</f>
        <v>2</v>
      </c>
      <c r="H80" s="37">
        <f>'[5]20. Эрис'!$H$30</f>
        <v>3</v>
      </c>
      <c r="I80" s="37">
        <f>'[5]20. Эрис'!$H$32</f>
        <v>0</v>
      </c>
      <c r="J80" s="37">
        <f>'[5]20. Эрис'!$H$36</f>
        <v>2</v>
      </c>
      <c r="K80" s="37">
        <f>'[5]20. Эрис'!$H$39</f>
        <v>5</v>
      </c>
      <c r="L80" s="37">
        <f>'[5]20. Эрис'!$H$43</f>
        <v>1</v>
      </c>
      <c r="M80" s="37">
        <f>'[5]20. Эрис'!$H$47</f>
        <v>4</v>
      </c>
      <c r="N80" s="37">
        <f>'[5]20. Эрис'!$H$50</f>
        <v>5</v>
      </c>
      <c r="O80" s="37">
        <f>'[5]20. Эрис'!$H$53</f>
        <v>4</v>
      </c>
      <c r="P80" s="38">
        <f>'[5]20. Эрис'!$H$56</f>
        <v>0</v>
      </c>
      <c r="Q80" s="37">
        <f>'[5]20. Эрис'!$H$59</f>
        <v>5</v>
      </c>
      <c r="R80" s="37">
        <f>'[5]20. Эрис'!$H$68</f>
        <v>5</v>
      </c>
      <c r="S80" s="28"/>
      <c r="U80" s="153"/>
    </row>
    <row r="81" spans="1:21" ht="15.75" hidden="1" outlineLevel="1" x14ac:dyDescent="0.25">
      <c r="A81" s="14"/>
      <c r="B81" s="40" t="s">
        <v>168</v>
      </c>
      <c r="C81" s="7"/>
      <c r="D81" s="41">
        <f t="shared" si="3"/>
        <v>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9"/>
      <c r="Q81" s="37"/>
      <c r="R81" s="37"/>
      <c r="S81" s="28"/>
      <c r="U81" s="153"/>
    </row>
    <row r="82" spans="1:21" ht="15.75" hidden="1" outlineLevel="1" x14ac:dyDescent="0.25">
      <c r="A82" s="14"/>
      <c r="B82" s="40" t="s">
        <v>314</v>
      </c>
      <c r="C82" s="7"/>
      <c r="D82" s="41">
        <f t="shared" si="3"/>
        <v>41</v>
      </c>
      <c r="E82" s="37">
        <f>'[6]20. Эрис'!$H$21</f>
        <v>0</v>
      </c>
      <c r="F82" s="37">
        <f>'[6]20. Эрис'!$H$23</f>
        <v>3</v>
      </c>
      <c r="G82" s="37">
        <f>'[6]20. Эрис'!$H$27</f>
        <v>2</v>
      </c>
      <c r="H82" s="37">
        <f>'[6]20. Эрис'!$H$30</f>
        <v>3</v>
      </c>
      <c r="I82" s="37">
        <f>'[6]20. Эрис'!$H$32</f>
        <v>5</v>
      </c>
      <c r="J82" s="37">
        <f>'[6]20. Эрис'!$H$36</f>
        <v>2</v>
      </c>
      <c r="K82" s="37">
        <f>'[6]20. Эрис'!$H$39</f>
        <v>5</v>
      </c>
      <c r="L82" s="37">
        <f>'[6]20. Эрис'!$H$43</f>
        <v>5</v>
      </c>
      <c r="M82" s="37">
        <f>'[6]20. Эрис'!$H$47</f>
        <v>2</v>
      </c>
      <c r="N82" s="37">
        <f>'[6]20. Эрис'!$H$50</f>
        <v>5</v>
      </c>
      <c r="O82" s="37">
        <f>'[6]20. Эрис'!$H$53</f>
        <v>4</v>
      </c>
      <c r="P82" s="38">
        <f>'[6]20. Эрис'!$H$56</f>
        <v>0</v>
      </c>
      <c r="Q82" s="37">
        <f>'[6]20. Эрис'!$H$59</f>
        <v>5</v>
      </c>
      <c r="R82" s="37">
        <f>'[6]20. Эрис'!$H$68</f>
        <v>0</v>
      </c>
      <c r="S82" s="28"/>
      <c r="U82" s="153"/>
    </row>
    <row r="83" spans="1:21" ht="67.5" customHeight="1" collapsed="1" x14ac:dyDescent="0.25">
      <c r="A83" s="14">
        <v>10</v>
      </c>
      <c r="B83" s="42" t="s">
        <v>187</v>
      </c>
      <c r="C83" s="15" t="s">
        <v>186</v>
      </c>
      <c r="D83" s="41">
        <f>SUM(E83:R83)</f>
        <v>27</v>
      </c>
      <c r="E83" s="37">
        <f>SUM(E84:E90)/6</f>
        <v>1.3333333333333333</v>
      </c>
      <c r="F83" s="37">
        <f t="shared" ref="F83:R83" si="11">SUM(F84:F90)/6</f>
        <v>1.8333333333333333</v>
      </c>
      <c r="G83" s="37">
        <f t="shared" si="11"/>
        <v>0</v>
      </c>
      <c r="H83" s="37">
        <f t="shared" si="11"/>
        <v>3</v>
      </c>
      <c r="I83" s="37">
        <f t="shared" si="11"/>
        <v>3.3333333333333335</v>
      </c>
      <c r="J83" s="37">
        <f t="shared" si="11"/>
        <v>2</v>
      </c>
      <c r="K83" s="37">
        <f t="shared" si="11"/>
        <v>5</v>
      </c>
      <c r="L83" s="37">
        <f t="shared" si="11"/>
        <v>0.83333333333333337</v>
      </c>
      <c r="M83" s="37">
        <f t="shared" si="11"/>
        <v>1</v>
      </c>
      <c r="N83" s="37">
        <f t="shared" si="11"/>
        <v>0</v>
      </c>
      <c r="O83" s="37">
        <f t="shared" si="11"/>
        <v>3</v>
      </c>
      <c r="P83" s="37">
        <f t="shared" si="11"/>
        <v>0.66666666666666663</v>
      </c>
      <c r="Q83" s="37">
        <f t="shared" si="11"/>
        <v>5</v>
      </c>
      <c r="R83" s="37">
        <f t="shared" si="11"/>
        <v>0</v>
      </c>
      <c r="S83" s="28"/>
      <c r="T83" s="35">
        <f>SUM(D84:D89)/5-D83</f>
        <v>0.19999999999999929</v>
      </c>
      <c r="U83" s="153">
        <f>'прошедшие до комиссии'!M11</f>
        <v>5000000</v>
      </c>
    </row>
    <row r="84" spans="1:21" ht="15.75" hidden="1" outlineLevel="1" x14ac:dyDescent="0.25">
      <c r="A84" s="14"/>
      <c r="B84" s="40" t="s">
        <v>313</v>
      </c>
      <c r="C84" s="7"/>
      <c r="D84" s="41">
        <f t="shared" ref="D84:D90" si="12">SUM(E84:R84)</f>
        <v>26</v>
      </c>
      <c r="E84" s="37">
        <f>'[1]21. Пикник'!$H$21</f>
        <v>2</v>
      </c>
      <c r="F84" s="37">
        <f>'[1]21. Пикник'!$H$23</f>
        <v>2</v>
      </c>
      <c r="G84" s="37">
        <f>'[1]21. Пикник'!$H$27</f>
        <v>0</v>
      </c>
      <c r="H84" s="37">
        <f>'[1]21. Пикник'!$H$30</f>
        <v>3</v>
      </c>
      <c r="I84" s="37">
        <f>'[1]21. Пикник'!$H$32</f>
        <v>0</v>
      </c>
      <c r="J84" s="37">
        <f>'[1]21. Пикник'!$H$36</f>
        <v>2</v>
      </c>
      <c r="K84" s="37">
        <f>'[1]21. Пикник'!$H$39</f>
        <v>5</v>
      </c>
      <c r="L84" s="37">
        <f>'[1]21. Пикник'!$H$43</f>
        <v>1</v>
      </c>
      <c r="M84" s="37">
        <f>'[1]21. Пикник'!$H$47</f>
        <v>2</v>
      </c>
      <c r="N84" s="37">
        <f>'[1]21. Пикник'!$H$50</f>
        <v>0</v>
      </c>
      <c r="O84" s="37">
        <f>'[1]21. Пикник'!$H$53</f>
        <v>4</v>
      </c>
      <c r="P84" s="38">
        <f>'[1]21. Пикник'!$H$56</f>
        <v>0</v>
      </c>
      <c r="Q84" s="37">
        <f>'[1]21. Пикник'!$H$59</f>
        <v>5</v>
      </c>
      <c r="R84" s="37">
        <f>'[1]21. Пикник'!$H$68</f>
        <v>0</v>
      </c>
      <c r="S84" s="28"/>
      <c r="U84" s="153"/>
    </row>
    <row r="85" spans="1:21" ht="15.75" hidden="1" outlineLevel="1" x14ac:dyDescent="0.25">
      <c r="A85" s="14"/>
      <c r="B85" s="40" t="s">
        <v>165</v>
      </c>
      <c r="C85" s="7"/>
      <c r="D85" s="41">
        <f t="shared" si="12"/>
        <v>25</v>
      </c>
      <c r="E85" s="37">
        <f>'[2]21. Пикник'!$H$21</f>
        <v>0</v>
      </c>
      <c r="F85" s="37">
        <f>'[2]21. Пикник'!$H$23</f>
        <v>2</v>
      </c>
      <c r="G85" s="37">
        <f>'[2]21. Пикник'!$H$27</f>
        <v>0</v>
      </c>
      <c r="H85" s="37">
        <f>'[2]21. Пикник'!$H$30</f>
        <v>3</v>
      </c>
      <c r="I85" s="37">
        <f>'[2]21. Пикник'!$H$32</f>
        <v>5</v>
      </c>
      <c r="J85" s="37">
        <f>'[2]21. Пикник'!$H$36</f>
        <v>2</v>
      </c>
      <c r="K85" s="37">
        <f>'[2]21. Пикник'!$H$39</f>
        <v>5</v>
      </c>
      <c r="L85" s="37">
        <f>'[2]21. Пикник'!$H$43</f>
        <v>1</v>
      </c>
      <c r="M85" s="37">
        <f>'[2]21. Пикник'!$H$47</f>
        <v>0</v>
      </c>
      <c r="N85" s="37">
        <f>'[2]21. Пикник'!$H$50</f>
        <v>0</v>
      </c>
      <c r="O85" s="37">
        <f>'[2]21. Пикник'!$H$53</f>
        <v>2</v>
      </c>
      <c r="P85" s="38" t="str">
        <f>'[2]21. Пикник'!$H$56</f>
        <v>-</v>
      </c>
      <c r="Q85" s="37">
        <f>'[2]21. Пикник'!$H$59</f>
        <v>5</v>
      </c>
      <c r="R85" s="37">
        <f>'[2]21. Пикник'!$H$68</f>
        <v>0</v>
      </c>
      <c r="S85" s="28"/>
      <c r="U85" s="153"/>
    </row>
    <row r="86" spans="1:21" ht="25.5" hidden="1" outlineLevel="1" x14ac:dyDescent="0.25">
      <c r="A86" s="14"/>
      <c r="B86" s="40" t="s">
        <v>166</v>
      </c>
      <c r="C86" s="7"/>
      <c r="D86" s="41">
        <f t="shared" si="12"/>
        <v>29</v>
      </c>
      <c r="E86" s="37">
        <f>'[3]21. Пикник'!$H$21</f>
        <v>2</v>
      </c>
      <c r="F86" s="37">
        <f>'[3]21. Пикник'!$H$23</f>
        <v>2</v>
      </c>
      <c r="G86" s="37">
        <f>'[3]21. Пикник'!$H$27</f>
        <v>0</v>
      </c>
      <c r="H86" s="37">
        <f>'[3]21. Пикник'!$H$30</f>
        <v>3</v>
      </c>
      <c r="I86" s="37">
        <f>'[3]21. Пикник'!$H$32</f>
        <v>5</v>
      </c>
      <c r="J86" s="37">
        <f>'[3]21. Пикник'!$H$36</f>
        <v>2</v>
      </c>
      <c r="K86" s="37">
        <f>'[3]21. Пикник'!$H$39</f>
        <v>5</v>
      </c>
      <c r="L86" s="37">
        <f>'[3]21. Пикник'!$H$43</f>
        <v>1</v>
      </c>
      <c r="M86" s="37">
        <f>'[3]21. Пикник'!$H$47</f>
        <v>0</v>
      </c>
      <c r="N86" s="37">
        <f>'[3]21. Пикник'!$H$50</f>
        <v>0</v>
      </c>
      <c r="O86" s="37">
        <f>'[3]21. Пикник'!$H$53</f>
        <v>4</v>
      </c>
      <c r="P86" s="38" t="str">
        <f>'[3]21. Пикник'!$H$56</f>
        <v>Не оценивается</v>
      </c>
      <c r="Q86" s="37">
        <f>'[3]21. Пикник'!$H$59</f>
        <v>5</v>
      </c>
      <c r="R86" s="37">
        <f>'[3]21. Пикник'!$H$68</f>
        <v>0</v>
      </c>
      <c r="S86" s="28"/>
      <c r="U86" s="153"/>
    </row>
    <row r="87" spans="1:21" ht="25.5" hidden="1" outlineLevel="1" x14ac:dyDescent="0.25">
      <c r="A87" s="14"/>
      <c r="B87" s="40" t="s">
        <v>167</v>
      </c>
      <c r="C87" s="7"/>
      <c r="D87" s="41">
        <f t="shared" si="12"/>
        <v>29</v>
      </c>
      <c r="E87" s="37">
        <f>'[4]21. Пикник'!$H$21</f>
        <v>2</v>
      </c>
      <c r="F87" s="37">
        <f>'[4]21. Пикник'!$H$23</f>
        <v>2</v>
      </c>
      <c r="G87" s="37">
        <f>'[4]21. Пикник'!$H$27</f>
        <v>0</v>
      </c>
      <c r="H87" s="37">
        <f>'[4]21. Пикник'!$H$30</f>
        <v>3</v>
      </c>
      <c r="I87" s="37">
        <f>'[4]21. Пикник'!$H$32</f>
        <v>5</v>
      </c>
      <c r="J87" s="37">
        <f>'[4]21. Пикник'!$H$36</f>
        <v>2</v>
      </c>
      <c r="K87" s="37">
        <f>'[4]21. Пикник'!$H$39</f>
        <v>5</v>
      </c>
      <c r="L87" s="37">
        <f>'[4]21. Пикник'!$H$43</f>
        <v>1</v>
      </c>
      <c r="M87" s="37">
        <f>'[4]21. Пикник'!$H$47</f>
        <v>0</v>
      </c>
      <c r="N87" s="37">
        <f>'[4]21. Пикник'!$H$50</f>
        <v>0</v>
      </c>
      <c r="O87" s="37">
        <f>'[4]21. Пикник'!$H$53</f>
        <v>4</v>
      </c>
      <c r="P87" s="38" t="str">
        <f>'[4]21. Пикник'!$H$56</f>
        <v>Не оценивается</v>
      </c>
      <c r="Q87" s="37">
        <f>'[4]21. Пикник'!$H$59</f>
        <v>5</v>
      </c>
      <c r="R87" s="37">
        <f>'[4]21. Пикник'!$H$68</f>
        <v>0</v>
      </c>
      <c r="S87" s="28"/>
      <c r="U87" s="153"/>
    </row>
    <row r="88" spans="1:21" ht="15.75" hidden="1" outlineLevel="1" x14ac:dyDescent="0.25">
      <c r="A88" s="14"/>
      <c r="B88" s="40" t="s">
        <v>33</v>
      </c>
      <c r="C88" s="7"/>
      <c r="D88" s="41">
        <f t="shared" si="12"/>
        <v>27</v>
      </c>
      <c r="E88" s="37">
        <f>'[5]21. Пикник'!$H$21</f>
        <v>2</v>
      </c>
      <c r="F88" s="37">
        <f>'[5]21. Пикник'!$H$23</f>
        <v>2</v>
      </c>
      <c r="G88" s="37">
        <f>'[5]21. Пикник'!$H$27</f>
        <v>0</v>
      </c>
      <c r="H88" s="37">
        <f>'[5]21. Пикник'!$H$30</f>
        <v>3</v>
      </c>
      <c r="I88" s="37">
        <f>'[5]21. Пикник'!$H$32</f>
        <v>0</v>
      </c>
      <c r="J88" s="37">
        <f>'[5]21. Пикник'!$H$36</f>
        <v>2</v>
      </c>
      <c r="K88" s="37">
        <f>'[5]21. Пикник'!$H$39</f>
        <v>5</v>
      </c>
      <c r="L88" s="37">
        <f>'[5]21. Пикник'!$H$43</f>
        <v>0</v>
      </c>
      <c r="M88" s="37">
        <f>'[5]21. Пикник'!$H$47</f>
        <v>4</v>
      </c>
      <c r="N88" s="37">
        <f>'[5]21. Пикник'!$H$50</f>
        <v>0</v>
      </c>
      <c r="O88" s="37">
        <f>'[5]21. Пикник'!$H$53</f>
        <v>4</v>
      </c>
      <c r="P88" s="38">
        <f>'[5]21. Пикник'!$H$56</f>
        <v>0</v>
      </c>
      <c r="Q88" s="37">
        <f>'[5]21. Пикник'!$H$59</f>
        <v>5</v>
      </c>
      <c r="R88" s="37">
        <f>'[5]21. Пикник'!$H$68</f>
        <v>0</v>
      </c>
      <c r="S88" s="28"/>
      <c r="U88" s="153"/>
    </row>
    <row r="89" spans="1:21" ht="15.75" hidden="1" outlineLevel="1" x14ac:dyDescent="0.25">
      <c r="A89" s="14"/>
      <c r="B89" s="40" t="s">
        <v>168</v>
      </c>
      <c r="C89" s="7"/>
      <c r="D89" s="41">
        <f t="shared" si="12"/>
        <v>0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28"/>
      <c r="U89" s="153"/>
    </row>
    <row r="90" spans="1:21" ht="15.75" hidden="1" outlineLevel="1" x14ac:dyDescent="0.25">
      <c r="A90" s="14"/>
      <c r="B90" s="40" t="s">
        <v>314</v>
      </c>
      <c r="C90" s="7"/>
      <c r="D90" s="41">
        <f t="shared" si="12"/>
        <v>26</v>
      </c>
      <c r="E90" s="37">
        <f>'[6]21. Пикник'!$H$21</f>
        <v>0</v>
      </c>
      <c r="F90" s="37">
        <f>'[6]21. Пикник'!$H$23</f>
        <v>1</v>
      </c>
      <c r="G90" s="37">
        <f>'[6]21. Пикник'!$H$27</f>
        <v>0</v>
      </c>
      <c r="H90" s="37">
        <f>'[6]21. Пикник'!$H$30</f>
        <v>3</v>
      </c>
      <c r="I90" s="37">
        <f>'[6]21. Пикник'!$H$32</f>
        <v>5</v>
      </c>
      <c r="J90" s="37">
        <f>'[6]21. Пикник'!$H$36</f>
        <v>2</v>
      </c>
      <c r="K90" s="37">
        <f>'[6]21. Пикник'!$H$39</f>
        <v>5</v>
      </c>
      <c r="L90" s="37">
        <f>'[6]21. Пикник'!$H$43</f>
        <v>1</v>
      </c>
      <c r="M90" s="37">
        <f>'[6]21. Пикник'!$H$47</f>
        <v>0</v>
      </c>
      <c r="N90" s="37">
        <f>'[6]21. Пикник'!$H$50</f>
        <v>0</v>
      </c>
      <c r="O90" s="37">
        <f>'[6]21. Пикник'!$H$53</f>
        <v>0</v>
      </c>
      <c r="P90" s="38">
        <f>'[6]21. Пикник'!$H$56</f>
        <v>4</v>
      </c>
      <c r="Q90" s="37">
        <f>'[6]21. Пикник'!$H$59</f>
        <v>5</v>
      </c>
      <c r="R90" s="37">
        <f>'[6]21. Пикник'!$H$68</f>
        <v>0</v>
      </c>
      <c r="S90" s="28"/>
      <c r="U90" s="153"/>
    </row>
    <row r="91" spans="1:21" ht="15.75" collapsed="1" x14ac:dyDescent="0.25">
      <c r="A91" s="14">
        <v>11</v>
      </c>
      <c r="B91" s="40" t="s">
        <v>103</v>
      </c>
      <c r="C91" s="15" t="s">
        <v>102</v>
      </c>
      <c r="D91" s="41">
        <f t="shared" si="3"/>
        <v>32.166666666666671</v>
      </c>
      <c r="E91" s="37">
        <f>SUM(E92:E98)/6</f>
        <v>0</v>
      </c>
      <c r="F91" s="37">
        <f t="shared" ref="F91:R91" si="13">SUM(F92:F98)/6</f>
        <v>2</v>
      </c>
      <c r="G91" s="37">
        <f t="shared" si="13"/>
        <v>2</v>
      </c>
      <c r="H91" s="37">
        <f t="shared" si="13"/>
        <v>3</v>
      </c>
      <c r="I91" s="37">
        <f t="shared" si="13"/>
        <v>3.6666666666666665</v>
      </c>
      <c r="J91" s="37">
        <f t="shared" si="13"/>
        <v>0.33333333333333331</v>
      </c>
      <c r="K91" s="37">
        <f t="shared" si="13"/>
        <v>1</v>
      </c>
      <c r="L91" s="37">
        <f t="shared" si="13"/>
        <v>5</v>
      </c>
      <c r="M91" s="37">
        <f t="shared" si="13"/>
        <v>4</v>
      </c>
      <c r="N91" s="37">
        <f t="shared" si="13"/>
        <v>4.166666666666667</v>
      </c>
      <c r="O91" s="37">
        <f t="shared" si="13"/>
        <v>3</v>
      </c>
      <c r="P91" s="37">
        <f t="shared" si="13"/>
        <v>0</v>
      </c>
      <c r="Q91" s="37">
        <f t="shared" si="13"/>
        <v>4</v>
      </c>
      <c r="R91" s="37">
        <f t="shared" si="13"/>
        <v>0</v>
      </c>
      <c r="S91" s="28"/>
      <c r="T91" s="35">
        <f>SUM(D92:D97)/5-D91</f>
        <v>-1.1666666666666714</v>
      </c>
      <c r="U91" s="153">
        <f>'прошедшие до комиссии'!M12</f>
        <v>810970</v>
      </c>
    </row>
    <row r="92" spans="1:21" ht="15.75" hidden="1" outlineLevel="1" x14ac:dyDescent="0.25">
      <c r="A92" s="14"/>
      <c r="B92" s="40" t="s">
        <v>313</v>
      </c>
      <c r="C92" s="15"/>
      <c r="D92" s="41">
        <f t="shared" si="3"/>
        <v>33</v>
      </c>
      <c r="E92" s="37">
        <f>'[1]22.ИП Киракосян'!$H$21</f>
        <v>0</v>
      </c>
      <c r="F92" s="37">
        <f>'[1]22.ИП Киракосян'!$H$23</f>
        <v>2</v>
      </c>
      <c r="G92" s="37">
        <f>'[1]22.ИП Киракосян'!$H$27</f>
        <v>2</v>
      </c>
      <c r="H92" s="37">
        <f>'[1]22.ИП Киракосян'!$H$30</f>
        <v>3</v>
      </c>
      <c r="I92" s="37">
        <f>'[1]22.ИП Киракосян'!$H$32</f>
        <v>5</v>
      </c>
      <c r="J92" s="37">
        <f>'[1]22.ИП Киракосян'!$H$36</f>
        <v>0</v>
      </c>
      <c r="K92" s="37">
        <f>'[1]22.ИП Киракосян'!$H$39</f>
        <v>1</v>
      </c>
      <c r="L92" s="37">
        <f>'[1]22.ИП Киракосян'!$H$43</f>
        <v>5</v>
      </c>
      <c r="M92" s="37">
        <f>'[1]22.ИП Киракосян'!$H$47</f>
        <v>4</v>
      </c>
      <c r="N92" s="37">
        <f>'[1]22.ИП Киракосян'!$H$50</f>
        <v>5</v>
      </c>
      <c r="O92" s="37">
        <f>'[1]22.ИП Киракосян'!$H$53</f>
        <v>4</v>
      </c>
      <c r="P92" s="38">
        <f>'[1]22.ИП Киракосян'!$H$56</f>
        <v>0</v>
      </c>
      <c r="Q92" s="37">
        <f>'[1]22.ИП Киракосян'!$H$59</f>
        <v>2</v>
      </c>
      <c r="R92" s="37">
        <f>'[1]22.ИП Киракосян'!$H$68</f>
        <v>0</v>
      </c>
      <c r="S92" s="28"/>
      <c r="U92" s="153"/>
    </row>
    <row r="93" spans="1:21" ht="15.75" hidden="1" outlineLevel="1" x14ac:dyDescent="0.25">
      <c r="A93" s="14"/>
      <c r="B93" s="40" t="s">
        <v>165</v>
      </c>
      <c r="C93" s="15"/>
      <c r="D93" s="41">
        <f t="shared" si="3"/>
        <v>25</v>
      </c>
      <c r="E93" s="37">
        <f>'[2]22.ИП Киракосян'!$H$21</f>
        <v>0</v>
      </c>
      <c r="F93" s="37">
        <f>'[2]22.ИП Киракосян'!$H$23</f>
        <v>2</v>
      </c>
      <c r="G93" s="37">
        <f>'[2]22.ИП Киракосян'!$H$27</f>
        <v>2</v>
      </c>
      <c r="H93" s="37">
        <f>'[2]22.ИП Киракосян'!$H$30</f>
        <v>3</v>
      </c>
      <c r="I93" s="37">
        <f>'[2]22.ИП Киракосян'!$H$32</f>
        <v>3</v>
      </c>
      <c r="J93" s="37">
        <f>'[2]22.ИП Киракосян'!$H$36</f>
        <v>0</v>
      </c>
      <c r="K93" s="37">
        <f>'[2]22.ИП Киракосян'!$H$39</f>
        <v>1</v>
      </c>
      <c r="L93" s="37">
        <f>'[2]22.ИП Киракосян'!$H$43</f>
        <v>5</v>
      </c>
      <c r="M93" s="37">
        <f>'[2]22.ИП Киракосян'!$H$47</f>
        <v>4</v>
      </c>
      <c r="N93" s="37">
        <f>'[2]22.ИП Киракосян'!$H$50</f>
        <v>0</v>
      </c>
      <c r="O93" s="37">
        <f>'[2]22.ИП Киракосян'!$H$53</f>
        <v>0</v>
      </c>
      <c r="P93" s="38" t="str">
        <f>'[2]22.ИП Киракосян'!$H$56</f>
        <v>-</v>
      </c>
      <c r="Q93" s="37">
        <f>'[2]22.ИП Киракосян'!$H$59</f>
        <v>5</v>
      </c>
      <c r="R93" s="37">
        <f>'[2]22.ИП Киракосян'!$H$68</f>
        <v>0</v>
      </c>
      <c r="S93" s="28"/>
      <c r="U93" s="153"/>
    </row>
    <row r="94" spans="1:21" ht="25.5" hidden="1" outlineLevel="1" x14ac:dyDescent="0.25">
      <c r="A94" s="14"/>
      <c r="B94" s="40" t="s">
        <v>166</v>
      </c>
      <c r="C94" s="15"/>
      <c r="D94" s="41">
        <f t="shared" si="3"/>
        <v>33</v>
      </c>
      <c r="E94" s="37">
        <f>'[3]22.ИП Киракосян'!$H$21</f>
        <v>0</v>
      </c>
      <c r="F94" s="37">
        <f>'[3]22.ИП Киракосян'!$H$23</f>
        <v>2</v>
      </c>
      <c r="G94" s="37">
        <f>'[3]22.ИП Киракосян'!$H$27</f>
        <v>2</v>
      </c>
      <c r="H94" s="37">
        <f>'[3]22.ИП Киракосян'!$H$30</f>
        <v>3</v>
      </c>
      <c r="I94" s="37">
        <f>'[3]22.ИП Киракосян'!$H$32</f>
        <v>3</v>
      </c>
      <c r="J94" s="37">
        <f>'[3]22.ИП Киракосян'!$H$36</f>
        <v>0</v>
      </c>
      <c r="K94" s="37">
        <f>'[3]22.ИП Киракосян'!$H$39</f>
        <v>1</v>
      </c>
      <c r="L94" s="37">
        <f>'[3]22.ИП Киракосян'!$H$43</f>
        <v>5</v>
      </c>
      <c r="M94" s="37">
        <f>'[3]22.ИП Киракосян'!$H$47</f>
        <v>4</v>
      </c>
      <c r="N94" s="37">
        <f>'[3]22.ИП Киракосян'!$H$50</f>
        <v>5</v>
      </c>
      <c r="O94" s="37">
        <f>'[3]22.ИП Киракосян'!$H$53</f>
        <v>4</v>
      </c>
      <c r="P94" s="38" t="str">
        <f>'[3]22.ИП Киракосян'!$H$56</f>
        <v>Не оценивается</v>
      </c>
      <c r="Q94" s="37">
        <f>'[3]22.ИП Киракосян'!$H$59</f>
        <v>4</v>
      </c>
      <c r="R94" s="37">
        <f>'[3]22.ИП Киракосян'!$H$68</f>
        <v>0</v>
      </c>
      <c r="S94" s="28"/>
      <c r="U94" s="153"/>
    </row>
    <row r="95" spans="1:21" ht="25.5" hidden="1" outlineLevel="1" x14ac:dyDescent="0.25">
      <c r="A95" s="14"/>
      <c r="B95" s="40" t="s">
        <v>167</v>
      </c>
      <c r="C95" s="15"/>
      <c r="D95" s="41">
        <f t="shared" si="3"/>
        <v>33</v>
      </c>
      <c r="E95" s="37">
        <f>'[4]22.ИП Киракосян'!$H$21</f>
        <v>0</v>
      </c>
      <c r="F95" s="37">
        <f>'[4]22.ИП Киракосян'!$H$23</f>
        <v>2</v>
      </c>
      <c r="G95" s="37">
        <f>'[4]22.ИП Киракосян'!$H$27</f>
        <v>2</v>
      </c>
      <c r="H95" s="37">
        <f>'[4]22.ИП Киракосян'!$H$30</f>
        <v>3</v>
      </c>
      <c r="I95" s="37">
        <f>'[4]22.ИП Киракосян'!$H$32</f>
        <v>3</v>
      </c>
      <c r="J95" s="37">
        <f>'[4]22.ИП Киракосян'!$H$36</f>
        <v>0</v>
      </c>
      <c r="K95" s="37">
        <f>'[4]22.ИП Киракосян'!$H$39</f>
        <v>1</v>
      </c>
      <c r="L95" s="37">
        <f>'[4]22.ИП Киракосян'!$H$43</f>
        <v>5</v>
      </c>
      <c r="M95" s="37">
        <f>'[4]22.ИП Киракосян'!$H$47</f>
        <v>4</v>
      </c>
      <c r="N95" s="37">
        <f>'[4]22.ИП Киракосян'!$H$50</f>
        <v>5</v>
      </c>
      <c r="O95" s="37">
        <f>'[4]22.ИП Киракосян'!$H$53</f>
        <v>4</v>
      </c>
      <c r="P95" s="38" t="str">
        <f>'[4]22.ИП Киракосян'!$H$56</f>
        <v>Не оценивается</v>
      </c>
      <c r="Q95" s="37">
        <f>'[4]22.ИП Киракосян'!$H$59</f>
        <v>4</v>
      </c>
      <c r="R95" s="37">
        <f>'[4]22.ИП Киракосян'!$H$68</f>
        <v>0</v>
      </c>
      <c r="S95" s="28"/>
      <c r="U95" s="153"/>
    </row>
    <row r="96" spans="1:21" ht="15.75" hidden="1" outlineLevel="1" x14ac:dyDescent="0.25">
      <c r="A96" s="14"/>
      <c r="B96" s="40" t="s">
        <v>33</v>
      </c>
      <c r="C96" s="15"/>
      <c r="D96" s="41">
        <f t="shared" si="3"/>
        <v>31</v>
      </c>
      <c r="E96" s="37">
        <f>'[5]22.ИП Киракосян'!$H$21</f>
        <v>0</v>
      </c>
      <c r="F96" s="37">
        <f>'[5]22.ИП Киракосян'!$H$23</f>
        <v>2</v>
      </c>
      <c r="G96" s="37">
        <f>'[5]22.ИП Киракосян'!$H$27</f>
        <v>2</v>
      </c>
      <c r="H96" s="37">
        <f>'[5]22.ИП Киракосян'!$H$30</f>
        <v>3</v>
      </c>
      <c r="I96" s="37">
        <f>'[5]22.ИП Киракосян'!$H$32</f>
        <v>3</v>
      </c>
      <c r="J96" s="37">
        <f>'[5]22.ИП Киракосян'!$H$36</f>
        <v>0</v>
      </c>
      <c r="K96" s="37">
        <f>'[5]22.ИП Киракосян'!$H$39</f>
        <v>1</v>
      </c>
      <c r="L96" s="37">
        <f>'[5]22.ИП Киракосян'!$H$43</f>
        <v>5</v>
      </c>
      <c r="M96" s="37">
        <f>'[5]22.ИП Киракосян'!$H$47</f>
        <v>4</v>
      </c>
      <c r="N96" s="37">
        <f>'[5]22.ИП Киракосян'!$H$50</f>
        <v>5</v>
      </c>
      <c r="O96" s="37">
        <f>'[5]22.ИП Киракосян'!$H$53</f>
        <v>2</v>
      </c>
      <c r="P96" s="38">
        <f>'[5]22.ИП Киракосян'!$H$56</f>
        <v>0</v>
      </c>
      <c r="Q96" s="37">
        <f>'[5]22.ИП Киракосян'!$H$59</f>
        <v>4</v>
      </c>
      <c r="R96" s="37">
        <f>'[5]22.ИП Киракосян'!$H$68</f>
        <v>0</v>
      </c>
      <c r="S96" s="28"/>
      <c r="U96" s="153"/>
    </row>
    <row r="97" spans="1:21" ht="15.75" hidden="1" outlineLevel="1" x14ac:dyDescent="0.25">
      <c r="A97" s="14"/>
      <c r="B97" s="40" t="s">
        <v>168</v>
      </c>
      <c r="C97" s="15"/>
      <c r="D97" s="41">
        <f t="shared" si="3"/>
        <v>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28"/>
      <c r="U97" s="153"/>
    </row>
    <row r="98" spans="1:21" ht="15.75" hidden="1" outlineLevel="1" x14ac:dyDescent="0.25">
      <c r="A98" s="14"/>
      <c r="B98" s="40" t="s">
        <v>314</v>
      </c>
      <c r="C98" s="15"/>
      <c r="D98" s="41">
        <f t="shared" si="3"/>
        <v>38</v>
      </c>
      <c r="E98" s="37">
        <f>'[6]22.ИП Киракосян'!$H$21</f>
        <v>0</v>
      </c>
      <c r="F98" s="37">
        <f>'[6]22.ИП Киракосян'!$H$23</f>
        <v>2</v>
      </c>
      <c r="G98" s="37">
        <f>'[6]22.ИП Киракосян'!$H$27</f>
        <v>2</v>
      </c>
      <c r="H98" s="37">
        <f>'[6]22.ИП Киракосян'!$H$30</f>
        <v>3</v>
      </c>
      <c r="I98" s="37">
        <f>'[6]22.ИП Киракосян'!$H$32</f>
        <v>5</v>
      </c>
      <c r="J98" s="37">
        <f>'[6]22.ИП Киракосян'!$H$36</f>
        <v>2</v>
      </c>
      <c r="K98" s="37">
        <f>'[6]22.ИП Киракосян'!$H$39</f>
        <v>1</v>
      </c>
      <c r="L98" s="37">
        <f>'[6]22.ИП Киракосян'!$H$43</f>
        <v>5</v>
      </c>
      <c r="M98" s="37">
        <f>'[6]22.ИП Киракосян'!$H$47</f>
        <v>4</v>
      </c>
      <c r="N98" s="37">
        <f>'[6]22.ИП Киракосян'!$H$50</f>
        <v>5</v>
      </c>
      <c r="O98" s="37">
        <f>'[6]22.ИП Киракосян'!$H$53</f>
        <v>4</v>
      </c>
      <c r="P98" s="38">
        <f>'[6]22.ИП Киракосян'!$H$56</f>
        <v>0</v>
      </c>
      <c r="Q98" s="37">
        <f>'[6]22.ИП Киракосян'!$H$59</f>
        <v>5</v>
      </c>
      <c r="R98" s="37">
        <f>'[6]22.ИП Киракосян'!$H$68</f>
        <v>0</v>
      </c>
      <c r="S98" s="28"/>
      <c r="U98" s="153"/>
    </row>
    <row r="99" spans="1:21" ht="31.5" collapsed="1" x14ac:dyDescent="0.25">
      <c r="A99" s="14">
        <v>12</v>
      </c>
      <c r="B99" s="40" t="s">
        <v>188</v>
      </c>
      <c r="C99" s="15" t="s">
        <v>189</v>
      </c>
      <c r="D99" s="41">
        <f t="shared" ref="D99:D207" si="14">SUM(E99:R99)</f>
        <v>36.333333333333336</v>
      </c>
      <c r="E99" s="37">
        <f>SUM(E100:E106)/6</f>
        <v>1.6666666666666667</v>
      </c>
      <c r="F99" s="37">
        <f t="shared" ref="F99:R99" si="15">SUM(F100:F106)/6</f>
        <v>2</v>
      </c>
      <c r="G99" s="37">
        <f t="shared" si="15"/>
        <v>2</v>
      </c>
      <c r="H99" s="37">
        <f t="shared" si="15"/>
        <v>2.5</v>
      </c>
      <c r="I99" s="37">
        <f t="shared" si="15"/>
        <v>3.3333333333333335</v>
      </c>
      <c r="J99" s="37">
        <f t="shared" si="15"/>
        <v>2</v>
      </c>
      <c r="K99" s="37">
        <f t="shared" si="15"/>
        <v>4.666666666666667</v>
      </c>
      <c r="L99" s="37">
        <f t="shared" si="15"/>
        <v>3.6666666666666665</v>
      </c>
      <c r="M99" s="37">
        <f t="shared" si="15"/>
        <v>1.6666666666666667</v>
      </c>
      <c r="N99" s="37">
        <f t="shared" si="15"/>
        <v>3.8333333333333335</v>
      </c>
      <c r="O99" s="37">
        <f t="shared" si="15"/>
        <v>4</v>
      </c>
      <c r="P99" s="37">
        <f t="shared" si="15"/>
        <v>0</v>
      </c>
      <c r="Q99" s="37">
        <f t="shared" si="15"/>
        <v>5</v>
      </c>
      <c r="R99" s="37">
        <f t="shared" si="15"/>
        <v>0</v>
      </c>
      <c r="S99" s="28"/>
      <c r="T99" s="35">
        <f>SUM(D100:D105)/5-D99</f>
        <v>0.26666666666666572</v>
      </c>
      <c r="U99" s="153">
        <f>'прошедшие до комиссии'!M13</f>
        <v>5000000</v>
      </c>
    </row>
    <row r="100" spans="1:21" ht="15.75" hidden="1" outlineLevel="1" x14ac:dyDescent="0.25">
      <c r="A100" s="14"/>
      <c r="B100" s="40" t="s">
        <v>313</v>
      </c>
      <c r="C100" s="7"/>
      <c r="D100" s="41">
        <f t="shared" si="14"/>
        <v>37</v>
      </c>
      <c r="E100" s="37">
        <f>'[1]24.Металлопласт'!$H$21</f>
        <v>2</v>
      </c>
      <c r="F100" s="37">
        <f>'[1]24.Металлопласт'!$H$23</f>
        <v>2</v>
      </c>
      <c r="G100" s="37">
        <f>'[1]24.Металлопласт'!$H$27</f>
        <v>2</v>
      </c>
      <c r="H100" s="37">
        <f>'[1]24.Металлопласт'!$H$30</f>
        <v>3</v>
      </c>
      <c r="I100" s="37">
        <f>'[1]24.Металлопласт'!$H$32</f>
        <v>0</v>
      </c>
      <c r="J100" s="37">
        <f>'[1]24.Металлопласт'!$H$36</f>
        <v>2</v>
      </c>
      <c r="K100" s="37">
        <f>'[1]24.Металлопласт'!$H$39</f>
        <v>5</v>
      </c>
      <c r="L100" s="37">
        <f>'[1]24.Металлопласт'!$H$43</f>
        <v>5</v>
      </c>
      <c r="M100" s="37">
        <f>'[1]24.Металлопласт'!$H$47</f>
        <v>2</v>
      </c>
      <c r="N100" s="37">
        <f>'[1]24.Металлопласт'!$H$50</f>
        <v>5</v>
      </c>
      <c r="O100" s="37">
        <f>'[1]24.Металлопласт'!$H$53</f>
        <v>4</v>
      </c>
      <c r="P100" s="38">
        <f>'[1]24.Металлопласт'!$H$56</f>
        <v>0</v>
      </c>
      <c r="Q100" s="37">
        <f>'[1]24.Металлопласт'!$H$59</f>
        <v>5</v>
      </c>
      <c r="R100" s="37">
        <f>'[1]24.Металлопласт'!$H$68</f>
        <v>0</v>
      </c>
      <c r="S100" s="28"/>
      <c r="U100" s="153"/>
    </row>
    <row r="101" spans="1:21" ht="15.75" hidden="1" outlineLevel="1" x14ac:dyDescent="0.25">
      <c r="A101" s="14"/>
      <c r="B101" s="40" t="s">
        <v>165</v>
      </c>
      <c r="C101" s="7"/>
      <c r="D101" s="41">
        <f t="shared" si="14"/>
        <v>29</v>
      </c>
      <c r="E101" s="37">
        <f>'[2]24.Металлопласт'!$H$21</f>
        <v>2</v>
      </c>
      <c r="F101" s="37">
        <f>'[2]24.Металлопласт'!$H$23</f>
        <v>2</v>
      </c>
      <c r="G101" s="37">
        <f>'[2]24.Металлопласт'!$H$27</f>
        <v>2</v>
      </c>
      <c r="H101" s="37">
        <f>'[2]24.Металлопласт'!$H$30</f>
        <v>3</v>
      </c>
      <c r="I101" s="37">
        <f>'[2]24.Металлопласт'!$H$32</f>
        <v>5</v>
      </c>
      <c r="J101" s="37">
        <f>'[2]24.Металлопласт'!$H$36</f>
        <v>2</v>
      </c>
      <c r="K101" s="37">
        <f>'[2]24.Металлопласт'!$H$39</f>
        <v>3</v>
      </c>
      <c r="L101" s="37">
        <f>'[2]24.Металлопласт'!$H$43</f>
        <v>1</v>
      </c>
      <c r="M101" s="37">
        <f>'[2]24.Металлопласт'!$H$47</f>
        <v>0</v>
      </c>
      <c r="N101" s="37">
        <f>'[2]24.Металлопласт'!$H$50</f>
        <v>0</v>
      </c>
      <c r="O101" s="37">
        <f>'[2]24.Металлопласт'!$H$53</f>
        <v>4</v>
      </c>
      <c r="P101" s="38" t="str">
        <f>'[2]24.Металлопласт'!$H$56</f>
        <v>-</v>
      </c>
      <c r="Q101" s="37">
        <f>'[2]24.Металлопласт'!$H$59</f>
        <v>5</v>
      </c>
      <c r="R101" s="37">
        <f>'[2]24.Металлопласт'!$H$68</f>
        <v>0</v>
      </c>
      <c r="S101" s="28"/>
      <c r="U101" s="153"/>
    </row>
    <row r="102" spans="1:21" ht="25.5" hidden="1" outlineLevel="1" x14ac:dyDescent="0.25">
      <c r="A102" s="14"/>
      <c r="B102" s="40" t="s">
        <v>166</v>
      </c>
      <c r="C102" s="7"/>
      <c r="D102" s="41">
        <f t="shared" si="14"/>
        <v>44</v>
      </c>
      <c r="E102" s="37">
        <f>'[3]24.Металлопласт'!$H$21</f>
        <v>2</v>
      </c>
      <c r="F102" s="37">
        <f>'[3]24.Металлопласт'!$H$23</f>
        <v>2</v>
      </c>
      <c r="G102" s="37">
        <f>'[3]24.Металлопласт'!$H$27</f>
        <v>2</v>
      </c>
      <c r="H102" s="37">
        <f>'[3]24.Металлопласт'!$H$30</f>
        <v>3</v>
      </c>
      <c r="I102" s="37">
        <f>'[3]24.Металлопласт'!$H$32</f>
        <v>5</v>
      </c>
      <c r="J102" s="37">
        <f>'[3]24.Металлопласт'!$H$36</f>
        <v>2</v>
      </c>
      <c r="K102" s="37">
        <f>'[3]24.Металлопласт'!$H$39</f>
        <v>5</v>
      </c>
      <c r="L102" s="37">
        <f>'[3]24.Металлопласт'!$H$43</f>
        <v>5</v>
      </c>
      <c r="M102" s="37">
        <f>'[3]24.Металлопласт'!$H$47</f>
        <v>4</v>
      </c>
      <c r="N102" s="37">
        <f>'[3]24.Металлопласт'!$H$50</f>
        <v>5</v>
      </c>
      <c r="O102" s="37">
        <f>'[3]24.Металлопласт'!$H$53</f>
        <v>4</v>
      </c>
      <c r="P102" s="38" t="str">
        <f>'[3]24.Металлопласт'!$H$56</f>
        <v>Не оценивается</v>
      </c>
      <c r="Q102" s="37">
        <f>'[3]24.Металлопласт'!$H$59</f>
        <v>5</v>
      </c>
      <c r="R102" s="37">
        <f>'[3]24.Металлопласт'!$H$68</f>
        <v>0</v>
      </c>
      <c r="S102" s="28"/>
      <c r="U102" s="153"/>
    </row>
    <row r="103" spans="1:21" ht="25.5" hidden="1" outlineLevel="1" x14ac:dyDescent="0.25">
      <c r="A103" s="14"/>
      <c r="B103" s="40" t="s">
        <v>167</v>
      </c>
      <c r="C103" s="7"/>
      <c r="D103" s="41">
        <f t="shared" si="14"/>
        <v>44</v>
      </c>
      <c r="E103" s="37">
        <f>'[4]24.Металлопласт'!$H$21</f>
        <v>2</v>
      </c>
      <c r="F103" s="37">
        <f>'[4]24.Металлопласт'!$H$23</f>
        <v>2</v>
      </c>
      <c r="G103" s="37">
        <f>'[4]24.Металлопласт'!$H$27</f>
        <v>2</v>
      </c>
      <c r="H103" s="37">
        <f>'[4]24.Металлопласт'!$H$30</f>
        <v>3</v>
      </c>
      <c r="I103" s="37">
        <f>'[4]24.Металлопласт'!$H$32</f>
        <v>5</v>
      </c>
      <c r="J103" s="37">
        <f>'[4]24.Металлопласт'!$H$36</f>
        <v>2</v>
      </c>
      <c r="K103" s="37">
        <f>'[4]24.Металлопласт'!$H$39</f>
        <v>5</v>
      </c>
      <c r="L103" s="37">
        <f>'[4]24.Металлопласт'!$H$43</f>
        <v>5</v>
      </c>
      <c r="M103" s="37">
        <f>'[4]24.Металлопласт'!$H$47</f>
        <v>4</v>
      </c>
      <c r="N103" s="37">
        <f>'[4]24.Металлопласт'!$H$50</f>
        <v>5</v>
      </c>
      <c r="O103" s="37">
        <f>'[4]24.Металлопласт'!$H$53</f>
        <v>4</v>
      </c>
      <c r="P103" s="38" t="str">
        <f>'[4]24.Металлопласт'!$H$56</f>
        <v>Не оценивается</v>
      </c>
      <c r="Q103" s="37">
        <f>'[4]24.Металлопласт'!$H$59</f>
        <v>5</v>
      </c>
      <c r="R103" s="37">
        <f>'[4]24.Металлопласт'!$H$68</f>
        <v>0</v>
      </c>
      <c r="S103" s="28"/>
      <c r="U103" s="153"/>
    </row>
    <row r="104" spans="1:21" ht="15.75" hidden="1" outlineLevel="1" x14ac:dyDescent="0.25">
      <c r="A104" s="14"/>
      <c r="B104" s="40" t="s">
        <v>33</v>
      </c>
      <c r="C104" s="7"/>
      <c r="D104" s="41">
        <f t="shared" si="14"/>
        <v>29</v>
      </c>
      <c r="E104" s="37">
        <f>'[5]24.Металлопласт'!$H$21</f>
        <v>2</v>
      </c>
      <c r="F104" s="37">
        <f>'[5]24.Металлопласт'!$H$23</f>
        <v>2</v>
      </c>
      <c r="G104" s="37">
        <f>'[5]24.Металлопласт'!$H$27</f>
        <v>2</v>
      </c>
      <c r="H104" s="37">
        <f>'[5]24.Металлопласт'!$H$30</f>
        <v>3</v>
      </c>
      <c r="I104" s="37">
        <f>'[5]24.Металлопласт'!$H$32</f>
        <v>0</v>
      </c>
      <c r="J104" s="37">
        <f>'[5]24.Металлопласт'!$H$36</f>
        <v>2</v>
      </c>
      <c r="K104" s="37">
        <f>'[5]24.Металлопласт'!$H$39</f>
        <v>5</v>
      </c>
      <c r="L104" s="37">
        <f>'[5]24.Металлопласт'!$H$43</f>
        <v>1</v>
      </c>
      <c r="M104" s="37">
        <f>'[5]24.Металлопласт'!$H$47</f>
        <v>0</v>
      </c>
      <c r="N104" s="37">
        <f>'[5]24.Металлопласт'!$H$50</f>
        <v>3</v>
      </c>
      <c r="O104" s="37">
        <f>'[5]24.Металлопласт'!$H$53</f>
        <v>4</v>
      </c>
      <c r="P104" s="38">
        <f>'[5]24.Металлопласт'!$H$56</f>
        <v>0</v>
      </c>
      <c r="Q104" s="37">
        <f>'[5]24.Металлопласт'!$H$59</f>
        <v>5</v>
      </c>
      <c r="R104" s="37">
        <f>'[5]24.Металлопласт'!$H$68</f>
        <v>0</v>
      </c>
      <c r="S104" s="28"/>
      <c r="U104" s="153"/>
    </row>
    <row r="105" spans="1:21" ht="15.75" hidden="1" outlineLevel="1" x14ac:dyDescent="0.25">
      <c r="A105" s="14"/>
      <c r="B105" s="40" t="s">
        <v>168</v>
      </c>
      <c r="C105" s="7"/>
      <c r="D105" s="41">
        <f t="shared" si="14"/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9"/>
      <c r="Q105" s="37"/>
      <c r="R105" s="37"/>
      <c r="S105" s="8"/>
      <c r="U105" s="153"/>
    </row>
    <row r="106" spans="1:21" ht="15.75" hidden="1" outlineLevel="1" x14ac:dyDescent="0.25">
      <c r="A106" s="14"/>
      <c r="B106" s="40" t="s">
        <v>314</v>
      </c>
      <c r="C106" s="7"/>
      <c r="D106" s="41">
        <f t="shared" si="14"/>
        <v>35</v>
      </c>
      <c r="E106" s="37">
        <f>'[6]24.Металлопласт'!$H$21</f>
        <v>0</v>
      </c>
      <c r="F106" s="37">
        <f>'[6]24.Металлопласт'!$H$23</f>
        <v>2</v>
      </c>
      <c r="G106" s="37">
        <f>'[6]24.Металлопласт'!$H$27</f>
        <v>2</v>
      </c>
      <c r="H106" s="37">
        <f>'[6]24.Металлопласт'!$H$30</f>
        <v>0</v>
      </c>
      <c r="I106" s="37">
        <f>'[6]24.Металлопласт'!$H$32</f>
        <v>5</v>
      </c>
      <c r="J106" s="37">
        <f>'[6]24.Металлопласт'!$H$36</f>
        <v>2</v>
      </c>
      <c r="K106" s="37">
        <f>'[6]24.Металлопласт'!$H$39</f>
        <v>5</v>
      </c>
      <c r="L106" s="37">
        <f>'[6]24.Металлопласт'!$H$43</f>
        <v>5</v>
      </c>
      <c r="M106" s="37">
        <f>'[6]24.Металлопласт'!$H$47</f>
        <v>0</v>
      </c>
      <c r="N106" s="37">
        <f>'[6]24.Металлопласт'!$H$50</f>
        <v>5</v>
      </c>
      <c r="O106" s="37">
        <f>'[6]24.Металлопласт'!$H$53</f>
        <v>4</v>
      </c>
      <c r="P106" s="38">
        <f>'[6]24.Металлопласт'!$H$56</f>
        <v>0</v>
      </c>
      <c r="Q106" s="37">
        <f>'[6]24.Металлопласт'!$H$59</f>
        <v>5</v>
      </c>
      <c r="R106" s="37">
        <f>'[6]24.Металлопласт'!$H$68</f>
        <v>0</v>
      </c>
      <c r="S106" s="8"/>
      <c r="U106" s="153"/>
    </row>
    <row r="107" spans="1:21" ht="47.25" collapsed="1" x14ac:dyDescent="0.25">
      <c r="A107" s="14">
        <v>13</v>
      </c>
      <c r="B107" s="40" t="s">
        <v>190</v>
      </c>
      <c r="C107" s="15" t="s">
        <v>191</v>
      </c>
      <c r="D107" s="41">
        <f>SUM(E107:R107)</f>
        <v>33.833333333333336</v>
      </c>
      <c r="E107" s="37">
        <f>SUM(E108:E114)/6</f>
        <v>0</v>
      </c>
      <c r="F107" s="37">
        <f t="shared" ref="F107:R107" si="16">SUM(F108:F114)/6</f>
        <v>2</v>
      </c>
      <c r="G107" s="37">
        <f t="shared" si="16"/>
        <v>2</v>
      </c>
      <c r="H107" s="37">
        <f t="shared" si="16"/>
        <v>3</v>
      </c>
      <c r="I107" s="37">
        <f t="shared" si="16"/>
        <v>3.3333333333333335</v>
      </c>
      <c r="J107" s="37">
        <f t="shared" si="16"/>
        <v>2</v>
      </c>
      <c r="K107" s="37">
        <f t="shared" si="16"/>
        <v>5</v>
      </c>
      <c r="L107" s="37">
        <f t="shared" si="16"/>
        <v>0.83333333333333337</v>
      </c>
      <c r="M107" s="37">
        <f t="shared" si="16"/>
        <v>2</v>
      </c>
      <c r="N107" s="37">
        <f t="shared" si="16"/>
        <v>5</v>
      </c>
      <c r="O107" s="37">
        <f t="shared" si="16"/>
        <v>1.3333333333333333</v>
      </c>
      <c r="P107" s="37">
        <f t="shared" si="16"/>
        <v>0</v>
      </c>
      <c r="Q107" s="37">
        <f t="shared" si="16"/>
        <v>4</v>
      </c>
      <c r="R107" s="37">
        <f t="shared" si="16"/>
        <v>3.3333333333333335</v>
      </c>
      <c r="S107" s="28"/>
      <c r="T107" s="35">
        <f>SUM(D108:D113)/5-D107</f>
        <v>0.56666666666666288</v>
      </c>
      <c r="U107" s="153">
        <f>'прошедшие до комиссии'!M14</f>
        <v>1972500</v>
      </c>
    </row>
    <row r="108" spans="1:21" ht="15.75" hidden="1" outlineLevel="1" x14ac:dyDescent="0.25">
      <c r="A108" s="14"/>
      <c r="B108" s="40" t="s">
        <v>313</v>
      </c>
      <c r="C108" s="7"/>
      <c r="D108" s="41">
        <f t="shared" ref="D108:D114" si="17">SUM(E108:R108)</f>
        <v>30</v>
      </c>
      <c r="E108" s="37">
        <f>'[1]25. Прана-Полимер'!$H$21</f>
        <v>0</v>
      </c>
      <c r="F108" s="37">
        <f>'[1]25. Прана-Полимер'!$H$23</f>
        <v>2</v>
      </c>
      <c r="G108" s="37">
        <f>'[1]25. Прана-Полимер'!$H$27</f>
        <v>2</v>
      </c>
      <c r="H108" s="37">
        <f>'[1]25. Прана-Полимер'!$H$30</f>
        <v>3</v>
      </c>
      <c r="I108" s="37">
        <f>'[1]25. Прана-Полимер'!$H$32</f>
        <v>0</v>
      </c>
      <c r="J108" s="37">
        <f>'[1]25. Прана-Полимер'!$H$36</f>
        <v>2</v>
      </c>
      <c r="K108" s="37">
        <f>'[1]25. Прана-Полимер'!$H$39</f>
        <v>5</v>
      </c>
      <c r="L108" s="37">
        <f>'[1]25. Прана-Полимер'!$H$43</f>
        <v>1</v>
      </c>
      <c r="M108" s="37">
        <f>'[1]25. Прана-Полимер'!$H$47</f>
        <v>4</v>
      </c>
      <c r="N108" s="37">
        <f>'[1]25. Прана-Полимер'!$H$50</f>
        <v>5</v>
      </c>
      <c r="O108" s="37">
        <f>'[1]25. Прана-Полимер'!$H$53</f>
        <v>2</v>
      </c>
      <c r="P108" s="38">
        <f>'[1]25. Прана-Полимер'!$H$56</f>
        <v>0</v>
      </c>
      <c r="Q108" s="37">
        <f>'[1]25. Прана-Полимер'!$H$59</f>
        <v>4</v>
      </c>
      <c r="R108" s="37">
        <f>'[1]25. Прана-Полимер'!$H$68</f>
        <v>0</v>
      </c>
      <c r="S108" s="28"/>
      <c r="U108" s="153"/>
    </row>
    <row r="109" spans="1:21" ht="15.75" hidden="1" outlineLevel="1" x14ac:dyDescent="0.25">
      <c r="A109" s="14"/>
      <c r="B109" s="40" t="s">
        <v>165</v>
      </c>
      <c r="C109" s="7"/>
      <c r="D109" s="41">
        <f t="shared" si="17"/>
        <v>34</v>
      </c>
      <c r="E109" s="37">
        <f>'[2]25. Прана-Полимер'!$H$21</f>
        <v>0</v>
      </c>
      <c r="F109" s="37">
        <f>'[2]25. Прана-Полимер'!$H$23</f>
        <v>2</v>
      </c>
      <c r="G109" s="37">
        <f>'[2]25. Прана-Полимер'!$H$27</f>
        <v>2</v>
      </c>
      <c r="H109" s="37">
        <f>'[2]25. Прана-Полимер'!$H$30</f>
        <v>3</v>
      </c>
      <c r="I109" s="37">
        <f>'[2]25. Прана-Полимер'!$H$32</f>
        <v>5</v>
      </c>
      <c r="J109" s="37">
        <f>'[2]25. Прана-Полимер'!$H$36</f>
        <v>2</v>
      </c>
      <c r="K109" s="37">
        <f>'[2]25. Прана-Полимер'!$H$39</f>
        <v>5</v>
      </c>
      <c r="L109" s="37">
        <f>'[2]25. Прана-Полимер'!$H$43</f>
        <v>1</v>
      </c>
      <c r="M109" s="37">
        <f>'[2]25. Прана-Полимер'!$H$47</f>
        <v>0</v>
      </c>
      <c r="N109" s="37">
        <f>'[2]25. Прана-Полимер'!$H$50</f>
        <v>5</v>
      </c>
      <c r="O109" s="37">
        <f>'[2]25. Прана-Полимер'!$H$53</f>
        <v>0</v>
      </c>
      <c r="P109" s="38" t="str">
        <f>'[2]25. Прана-Полимер'!$H$56</f>
        <v>-</v>
      </c>
      <c r="Q109" s="37">
        <f>'[2]25. Прана-Полимер'!$H$59</f>
        <v>4</v>
      </c>
      <c r="R109" s="37">
        <f>'[2]25. Прана-Полимер'!$H$68</f>
        <v>5</v>
      </c>
      <c r="S109" s="28"/>
      <c r="U109" s="153"/>
    </row>
    <row r="110" spans="1:21" ht="25.5" hidden="1" outlineLevel="1" x14ac:dyDescent="0.25">
      <c r="A110" s="14"/>
      <c r="B110" s="40" t="s">
        <v>166</v>
      </c>
      <c r="C110" s="7"/>
      <c r="D110" s="41">
        <f t="shared" si="17"/>
        <v>40</v>
      </c>
      <c r="E110" s="37">
        <f>'[3]25. Прана-Полимер'!$H$21</f>
        <v>0</v>
      </c>
      <c r="F110" s="37">
        <f>'[3]25. Прана-Полимер'!$H$23</f>
        <v>2</v>
      </c>
      <c r="G110" s="37">
        <f>'[3]25. Прана-Полимер'!$H$27</f>
        <v>2</v>
      </c>
      <c r="H110" s="37">
        <f>'[3]25. Прана-Полимер'!$H$30</f>
        <v>3</v>
      </c>
      <c r="I110" s="37">
        <f>'[3]25. Прана-Полимер'!$H$32</f>
        <v>5</v>
      </c>
      <c r="J110" s="37">
        <f>'[3]25. Прана-Полимер'!$H$36</f>
        <v>2</v>
      </c>
      <c r="K110" s="37">
        <f>'[3]25. Прана-Полимер'!$H$39</f>
        <v>5</v>
      </c>
      <c r="L110" s="37">
        <f>'[3]25. Прана-Полимер'!$H$43</f>
        <v>1</v>
      </c>
      <c r="M110" s="37">
        <f>'[3]25. Прана-Полимер'!$H$47</f>
        <v>4</v>
      </c>
      <c r="N110" s="37">
        <f>'[3]25. Прана-Полимер'!$H$50</f>
        <v>5</v>
      </c>
      <c r="O110" s="37">
        <f>'[3]25. Прана-Полимер'!$H$53</f>
        <v>2</v>
      </c>
      <c r="P110" s="38" t="str">
        <f>'[3]25. Прана-Полимер'!$H$56</f>
        <v>Не оценивается</v>
      </c>
      <c r="Q110" s="37">
        <f>'[3]25. Прана-Полимер'!$H$59</f>
        <v>4</v>
      </c>
      <c r="R110" s="37">
        <f>'[3]25. Прана-Полимер'!$H$68</f>
        <v>5</v>
      </c>
      <c r="S110" s="28"/>
      <c r="U110" s="153"/>
    </row>
    <row r="111" spans="1:21" ht="25.5" hidden="1" outlineLevel="1" x14ac:dyDescent="0.25">
      <c r="A111" s="14"/>
      <c r="B111" s="40" t="s">
        <v>167</v>
      </c>
      <c r="C111" s="7"/>
      <c r="D111" s="41">
        <f t="shared" si="17"/>
        <v>40</v>
      </c>
      <c r="E111" s="37">
        <f>'[4]25. Прана-Полимер'!$H$21</f>
        <v>0</v>
      </c>
      <c r="F111" s="37">
        <f>'[4]25. Прана-Полимер'!$H$23</f>
        <v>2</v>
      </c>
      <c r="G111" s="37">
        <f>'[4]25. Прана-Полимер'!$H$27</f>
        <v>2</v>
      </c>
      <c r="H111" s="37">
        <f>'[4]25. Прана-Полимер'!$H$30</f>
        <v>3</v>
      </c>
      <c r="I111" s="37">
        <f>'[4]25. Прана-Полимер'!$H$32</f>
        <v>5</v>
      </c>
      <c r="J111" s="37">
        <f>'[4]25. Прана-Полимер'!$H$36</f>
        <v>2</v>
      </c>
      <c r="K111" s="37">
        <f>'[4]25. Прана-Полимер'!$H$39</f>
        <v>5</v>
      </c>
      <c r="L111" s="37">
        <f>'[4]25. Прана-Полимер'!$H$43</f>
        <v>1</v>
      </c>
      <c r="M111" s="37">
        <f>'[4]25. Прана-Полимер'!$H$47</f>
        <v>4</v>
      </c>
      <c r="N111" s="37">
        <f>'[4]25. Прана-Полимер'!$H$50</f>
        <v>5</v>
      </c>
      <c r="O111" s="37">
        <f>'[4]25. Прана-Полимер'!$H$53</f>
        <v>2</v>
      </c>
      <c r="P111" s="38" t="str">
        <f>'[4]25. Прана-Полимер'!$H$56</f>
        <v>Не оценивается</v>
      </c>
      <c r="Q111" s="37">
        <f>'[4]25. Прана-Полимер'!$H$59</f>
        <v>4</v>
      </c>
      <c r="R111" s="37">
        <f>'[4]25. Прана-Полимер'!$H$68</f>
        <v>5</v>
      </c>
      <c r="S111" s="28"/>
      <c r="U111" s="153"/>
    </row>
    <row r="112" spans="1:21" ht="15.75" hidden="1" outlineLevel="1" x14ac:dyDescent="0.25">
      <c r="A112" s="14"/>
      <c r="B112" s="40" t="s">
        <v>33</v>
      </c>
      <c r="C112" s="7"/>
      <c r="D112" s="41">
        <f t="shared" si="17"/>
        <v>28</v>
      </c>
      <c r="E112" s="37">
        <f>'[5]25. Прана-Полимер'!$H$21</f>
        <v>0</v>
      </c>
      <c r="F112" s="37">
        <f>'[5]25. Прана-Полимер'!$H$23</f>
        <v>2</v>
      </c>
      <c r="G112" s="37">
        <f>'[5]25. Прана-Полимер'!$H$27</f>
        <v>2</v>
      </c>
      <c r="H112" s="37">
        <f>'[5]25. Прана-Полимер'!$H$30</f>
        <v>3</v>
      </c>
      <c r="I112" s="37">
        <f>'[5]25. Прана-Полимер'!$H$32</f>
        <v>0</v>
      </c>
      <c r="J112" s="37">
        <f>'[5]25. Прана-Полимер'!$H$36</f>
        <v>2</v>
      </c>
      <c r="K112" s="37">
        <f>'[5]25. Прана-Полимер'!$H$39</f>
        <v>5</v>
      </c>
      <c r="L112" s="37">
        <f>'[5]25. Прана-Полимер'!$H$43</f>
        <v>0</v>
      </c>
      <c r="M112" s="37">
        <f>'[5]25. Прана-Полимер'!$H$47</f>
        <v>0</v>
      </c>
      <c r="N112" s="37">
        <f>'[5]25. Прана-Полимер'!$H$50</f>
        <v>5</v>
      </c>
      <c r="O112" s="37">
        <f>'[5]25. Прана-Полимер'!$H$53</f>
        <v>0</v>
      </c>
      <c r="P112" s="38">
        <f>'[5]25. Прана-Полимер'!$H$56</f>
        <v>0</v>
      </c>
      <c r="Q112" s="37">
        <f>'[5]25. Прана-Полимер'!$H$59</f>
        <v>4</v>
      </c>
      <c r="R112" s="37">
        <f>'[5]25. Прана-Полимер'!$H$68</f>
        <v>5</v>
      </c>
      <c r="S112" s="28"/>
      <c r="U112" s="153"/>
    </row>
    <row r="113" spans="1:21" ht="15.75" hidden="1" outlineLevel="1" x14ac:dyDescent="0.25">
      <c r="A113" s="14"/>
      <c r="B113" s="40" t="s">
        <v>168</v>
      </c>
      <c r="C113" s="7"/>
      <c r="D113" s="41">
        <f t="shared" si="17"/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9"/>
      <c r="Q113" s="37"/>
      <c r="R113" s="37"/>
      <c r="S113" s="28"/>
      <c r="U113" s="153"/>
    </row>
    <row r="114" spans="1:21" ht="15.75" hidden="1" outlineLevel="1" x14ac:dyDescent="0.25">
      <c r="A114" s="14"/>
      <c r="B114" s="40" t="s">
        <v>314</v>
      </c>
      <c r="C114" s="7"/>
      <c r="D114" s="41">
        <f t="shared" si="17"/>
        <v>31</v>
      </c>
      <c r="E114" s="37">
        <f>'[6]25. Прана-Полимер'!$H$21</f>
        <v>0</v>
      </c>
      <c r="F114" s="37">
        <f>'[6]25. Прана-Полимер'!$H$23</f>
        <v>2</v>
      </c>
      <c r="G114" s="37">
        <f>'[6]25. Прана-Полимер'!$H$27</f>
        <v>2</v>
      </c>
      <c r="H114" s="37">
        <f>'[6]25. Прана-Полимер'!$H$30</f>
        <v>3</v>
      </c>
      <c r="I114" s="37">
        <f>'[6]25. Прана-Полимер'!$H$32</f>
        <v>5</v>
      </c>
      <c r="J114" s="37">
        <f>'[6]25. Прана-Полимер'!$H$36</f>
        <v>2</v>
      </c>
      <c r="K114" s="37">
        <f>'[6]25. Прана-Полимер'!$H$39</f>
        <v>5</v>
      </c>
      <c r="L114" s="37">
        <f>'[6]25. Прана-Полимер'!$H$43</f>
        <v>1</v>
      </c>
      <c r="M114" s="37">
        <f>'[6]25. Прана-Полимер'!$H$47</f>
        <v>0</v>
      </c>
      <c r="N114" s="37">
        <f>'[6]25. Прана-Полимер'!$H$50</f>
        <v>5</v>
      </c>
      <c r="O114" s="37">
        <f>'[6]25. Прана-Полимер'!$H$53</f>
        <v>2</v>
      </c>
      <c r="P114" s="38">
        <f>'[6]25. Прана-Полимер'!$H$56</f>
        <v>0</v>
      </c>
      <c r="Q114" s="37">
        <f>'[6]25. Прана-Полимер'!$H$59</f>
        <v>4</v>
      </c>
      <c r="R114" s="37">
        <f>'[6]25. Прана-Полимер'!$H$68</f>
        <v>0</v>
      </c>
      <c r="S114" s="28"/>
      <c r="U114" s="153"/>
    </row>
    <row r="115" spans="1:21" ht="63" collapsed="1" x14ac:dyDescent="0.25">
      <c r="A115" s="14">
        <v>14</v>
      </c>
      <c r="B115" s="40" t="s">
        <v>193</v>
      </c>
      <c r="C115" s="15" t="s">
        <v>192</v>
      </c>
      <c r="D115" s="41">
        <f t="shared" si="14"/>
        <v>33.5</v>
      </c>
      <c r="E115" s="37">
        <f>SUM(E116:E122)/6</f>
        <v>1.6666666666666667</v>
      </c>
      <c r="F115" s="37">
        <f t="shared" ref="F115:R115" si="18">SUM(F116:F122)/6</f>
        <v>1</v>
      </c>
      <c r="G115" s="37">
        <f t="shared" si="18"/>
        <v>2</v>
      </c>
      <c r="H115" s="37">
        <f t="shared" si="18"/>
        <v>3</v>
      </c>
      <c r="I115" s="37">
        <f t="shared" si="18"/>
        <v>4.666666666666667</v>
      </c>
      <c r="J115" s="37">
        <f t="shared" si="18"/>
        <v>1.1666666666666667</v>
      </c>
      <c r="K115" s="37">
        <f t="shared" si="18"/>
        <v>1.6666666666666667</v>
      </c>
      <c r="L115" s="37">
        <f t="shared" si="18"/>
        <v>1.8333333333333333</v>
      </c>
      <c r="M115" s="37">
        <f t="shared" si="18"/>
        <v>4</v>
      </c>
      <c r="N115" s="37">
        <f t="shared" si="18"/>
        <v>4.666666666666667</v>
      </c>
      <c r="O115" s="37">
        <f t="shared" si="18"/>
        <v>3</v>
      </c>
      <c r="P115" s="37">
        <f t="shared" si="18"/>
        <v>0</v>
      </c>
      <c r="Q115" s="37">
        <f t="shared" si="18"/>
        <v>4.833333333333333</v>
      </c>
      <c r="R115" s="37">
        <f t="shared" si="18"/>
        <v>0</v>
      </c>
      <c r="S115" s="28"/>
      <c r="T115" s="35">
        <f>SUM(D116:D121)/5-D115</f>
        <v>-1.1000000000000014</v>
      </c>
      <c r="U115" s="153">
        <f>'прошедшие до комиссии'!M15</f>
        <v>784000</v>
      </c>
    </row>
    <row r="116" spans="1:21" ht="15.75" hidden="1" outlineLevel="1" x14ac:dyDescent="0.25">
      <c r="A116" s="14"/>
      <c r="B116" s="40" t="s">
        <v>313</v>
      </c>
      <c r="C116" s="7"/>
      <c r="D116" s="41">
        <f t="shared" si="14"/>
        <v>34</v>
      </c>
      <c r="E116" s="37">
        <f>'[1]26. ЖКО'!$H$21</f>
        <v>2</v>
      </c>
      <c r="F116" s="37">
        <f>'[1]26. ЖКО'!$H$23</f>
        <v>1</v>
      </c>
      <c r="G116" s="37">
        <f>'[1]26. ЖКО'!$H$27</f>
        <v>2</v>
      </c>
      <c r="H116" s="37">
        <f>'[1]26. ЖКО'!$H$30</f>
        <v>3</v>
      </c>
      <c r="I116" s="37">
        <f>'[1]26. ЖКО'!$H$32</f>
        <v>5</v>
      </c>
      <c r="J116" s="37">
        <f>'[1]26. ЖКО'!$H$36</f>
        <v>1</v>
      </c>
      <c r="K116" s="37">
        <f>'[1]26. ЖКО'!$H$39</f>
        <v>1</v>
      </c>
      <c r="L116" s="37">
        <f>'[1]26. ЖКО'!$H$43</f>
        <v>1</v>
      </c>
      <c r="M116" s="37">
        <f>'[1]26. ЖКО'!$H$47</f>
        <v>4</v>
      </c>
      <c r="N116" s="37">
        <f>'[1]26. ЖКО'!$H$50</f>
        <v>5</v>
      </c>
      <c r="O116" s="37">
        <f>'[1]26. ЖКО'!$H$53</f>
        <v>4</v>
      </c>
      <c r="P116" s="38">
        <f>'[1]26. ЖКО'!$H$56</f>
        <v>0</v>
      </c>
      <c r="Q116" s="37">
        <f>'[1]26. ЖКО'!$H$59</f>
        <v>5</v>
      </c>
      <c r="R116" s="37">
        <f>'[1]26. ЖКО'!$H$68</f>
        <v>0</v>
      </c>
      <c r="S116" s="28"/>
      <c r="U116" s="153"/>
    </row>
    <row r="117" spans="1:21" ht="15.75" hidden="1" outlineLevel="1" x14ac:dyDescent="0.25">
      <c r="A117" s="14"/>
      <c r="B117" s="40" t="s">
        <v>165</v>
      </c>
      <c r="C117" s="7"/>
      <c r="D117" s="41">
        <f t="shared" si="14"/>
        <v>31</v>
      </c>
      <c r="E117" s="37">
        <f>'[2]26. ЖКО'!$H$21</f>
        <v>2</v>
      </c>
      <c r="F117" s="37">
        <f>'[2]26. ЖКО'!$H$23</f>
        <v>1</v>
      </c>
      <c r="G117" s="37">
        <f>'[2]26. ЖКО'!$H$27</f>
        <v>2</v>
      </c>
      <c r="H117" s="37">
        <f>'[2]26. ЖКО'!$H$30</f>
        <v>3</v>
      </c>
      <c r="I117" s="37">
        <f>'[2]26. ЖКО'!$H$32</f>
        <v>3</v>
      </c>
      <c r="J117" s="37">
        <f>'[2]26. ЖКО'!$H$36</f>
        <v>1</v>
      </c>
      <c r="K117" s="37">
        <f>'[2]26. ЖКО'!$H$39</f>
        <v>1</v>
      </c>
      <c r="L117" s="37">
        <f>'[2]26. ЖКО'!$H$43</f>
        <v>3</v>
      </c>
      <c r="M117" s="37">
        <f>'[2]26. ЖКО'!$H$47</f>
        <v>4</v>
      </c>
      <c r="N117" s="37">
        <f>'[2]26. ЖКО'!$H$50</f>
        <v>5</v>
      </c>
      <c r="O117" s="37">
        <f>'[2]26. ЖКО'!$H$53</f>
        <v>2</v>
      </c>
      <c r="P117" s="38" t="str">
        <f>'[2]26. ЖКО'!$H$56</f>
        <v>-</v>
      </c>
      <c r="Q117" s="37">
        <f>'[2]26. ЖКО'!$H$59</f>
        <v>4</v>
      </c>
      <c r="R117" s="37">
        <f>'[2]26. ЖКО'!$H$68</f>
        <v>0</v>
      </c>
      <c r="S117" s="28"/>
      <c r="U117" s="153"/>
    </row>
    <row r="118" spans="1:21" ht="25.5" hidden="1" outlineLevel="1" x14ac:dyDescent="0.25">
      <c r="A118" s="14"/>
      <c r="B118" s="40" t="s">
        <v>166</v>
      </c>
      <c r="C118" s="7"/>
      <c r="D118" s="41">
        <f t="shared" si="14"/>
        <v>34</v>
      </c>
      <c r="E118" s="37">
        <f>'[3]26. ЖКО'!$H$21</f>
        <v>2</v>
      </c>
      <c r="F118" s="37">
        <f>'[3]26. ЖКО'!$H$23</f>
        <v>1</v>
      </c>
      <c r="G118" s="37">
        <f>'[3]26. ЖКО'!$H$27</f>
        <v>2</v>
      </c>
      <c r="H118" s="37">
        <f>'[3]26. ЖКО'!$H$30</f>
        <v>3</v>
      </c>
      <c r="I118" s="37">
        <f>'[3]26. ЖКО'!$H$32</f>
        <v>5</v>
      </c>
      <c r="J118" s="37">
        <f>'[3]26. ЖКО'!$H$36</f>
        <v>1</v>
      </c>
      <c r="K118" s="37">
        <f>'[3]26. ЖКО'!$H$39</f>
        <v>1</v>
      </c>
      <c r="L118" s="37">
        <f>'[3]26. ЖКО'!$H$43</f>
        <v>1</v>
      </c>
      <c r="M118" s="37">
        <f>'[3]26. ЖКО'!$H$47</f>
        <v>4</v>
      </c>
      <c r="N118" s="37">
        <f>'[3]26. ЖКО'!$H$50</f>
        <v>5</v>
      </c>
      <c r="O118" s="37">
        <f>'[3]26. ЖКО'!$H$53</f>
        <v>4</v>
      </c>
      <c r="P118" s="38" t="str">
        <f>'[3]26. ЖКО'!$H$56</f>
        <v>Не оценивается</v>
      </c>
      <c r="Q118" s="37">
        <f>'[3]26. ЖКО'!$H$59</f>
        <v>5</v>
      </c>
      <c r="R118" s="37">
        <f>'[3]26. ЖКО'!$H$68</f>
        <v>0</v>
      </c>
      <c r="S118" s="28"/>
      <c r="U118" s="153"/>
    </row>
    <row r="119" spans="1:21" ht="25.5" hidden="1" outlineLevel="1" x14ac:dyDescent="0.25">
      <c r="A119" s="14"/>
      <c r="B119" s="40" t="s">
        <v>167</v>
      </c>
      <c r="C119" s="7"/>
      <c r="D119" s="41">
        <f t="shared" si="14"/>
        <v>34</v>
      </c>
      <c r="E119" s="37">
        <f>'[4]26. ЖКО'!$H$21</f>
        <v>2</v>
      </c>
      <c r="F119" s="37">
        <f>'[4]26. ЖКО'!$H$23</f>
        <v>1</v>
      </c>
      <c r="G119" s="37">
        <f>'[4]26. ЖКО'!$H$27</f>
        <v>2</v>
      </c>
      <c r="H119" s="37">
        <f>'[4]26. ЖКО'!$H$30</f>
        <v>3</v>
      </c>
      <c r="I119" s="37">
        <f>'[4]26. ЖКО'!$H$32</f>
        <v>5</v>
      </c>
      <c r="J119" s="37">
        <f>'[4]26. ЖКО'!$H$36</f>
        <v>1</v>
      </c>
      <c r="K119" s="37">
        <f>'[4]26. ЖКО'!$H$39</f>
        <v>1</v>
      </c>
      <c r="L119" s="37">
        <f>'[4]26. ЖКО'!$H$43</f>
        <v>1</v>
      </c>
      <c r="M119" s="37">
        <f>'[4]26. ЖКО'!$H$47</f>
        <v>4</v>
      </c>
      <c r="N119" s="37">
        <f>'[4]26. ЖКО'!$H$50</f>
        <v>5</v>
      </c>
      <c r="O119" s="37">
        <f>'[4]26. ЖКО'!$H$53</f>
        <v>4</v>
      </c>
      <c r="P119" s="38" t="str">
        <f>'[4]26. ЖКО'!$H$56</f>
        <v>Не оценивается</v>
      </c>
      <c r="Q119" s="37">
        <f>'[4]26. ЖКО'!$H$59</f>
        <v>5</v>
      </c>
      <c r="R119" s="37">
        <f>'[4]26. ЖКО'!$H$68</f>
        <v>0</v>
      </c>
      <c r="S119" s="28"/>
      <c r="U119" s="153"/>
    </row>
    <row r="120" spans="1:21" ht="15.75" hidden="1" outlineLevel="1" x14ac:dyDescent="0.25">
      <c r="A120" s="14"/>
      <c r="B120" s="40" t="s">
        <v>33</v>
      </c>
      <c r="C120" s="7"/>
      <c r="D120" s="41">
        <f t="shared" si="14"/>
        <v>29</v>
      </c>
      <c r="E120" s="37">
        <f>'[5]26. ЖКО'!$H$21</f>
        <v>2</v>
      </c>
      <c r="F120" s="37">
        <f>'[5]26. ЖКО'!$H$23</f>
        <v>1</v>
      </c>
      <c r="G120" s="37">
        <f>'[5]26. ЖКО'!$H$27</f>
        <v>2</v>
      </c>
      <c r="H120" s="37">
        <f>'[5]26. ЖКО'!$H$30</f>
        <v>3</v>
      </c>
      <c r="I120" s="37">
        <f>'[5]26. ЖКО'!$H$32</f>
        <v>5</v>
      </c>
      <c r="J120" s="37">
        <f>'[5]26. ЖКО'!$H$36</f>
        <v>1</v>
      </c>
      <c r="K120" s="37">
        <f>'[5]26. ЖКО'!$H$39</f>
        <v>1</v>
      </c>
      <c r="L120" s="37">
        <f>'[5]26. ЖКО'!$H$43</f>
        <v>0</v>
      </c>
      <c r="M120" s="37">
        <f>'[5]26. ЖКО'!$H$47</f>
        <v>4</v>
      </c>
      <c r="N120" s="37">
        <f>'[5]26. ЖКО'!$H$50</f>
        <v>3</v>
      </c>
      <c r="O120" s="37">
        <f>'[5]26. ЖКО'!$H$53</f>
        <v>2</v>
      </c>
      <c r="P120" s="38">
        <f>'[5]26. ЖКО'!$H$56</f>
        <v>0</v>
      </c>
      <c r="Q120" s="37">
        <f>'[5]26. ЖКО'!$H$59</f>
        <v>5</v>
      </c>
      <c r="R120" s="37">
        <f>'[5]26. ЖКО'!$H$68</f>
        <v>0</v>
      </c>
      <c r="S120" s="28"/>
      <c r="U120" s="153"/>
    </row>
    <row r="121" spans="1:21" ht="15.75" hidden="1" outlineLevel="1" x14ac:dyDescent="0.25">
      <c r="A121" s="14"/>
      <c r="B121" s="40" t="s">
        <v>168</v>
      </c>
      <c r="C121" s="7"/>
      <c r="D121" s="41">
        <f t="shared" si="14"/>
        <v>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9"/>
      <c r="Q121" s="37"/>
      <c r="R121" s="37"/>
      <c r="S121" s="28"/>
      <c r="U121" s="153"/>
    </row>
    <row r="122" spans="1:21" ht="15.75" hidden="1" outlineLevel="1" x14ac:dyDescent="0.25">
      <c r="A122" s="14"/>
      <c r="B122" s="40" t="s">
        <v>314</v>
      </c>
      <c r="C122" s="7"/>
      <c r="D122" s="41">
        <f t="shared" si="14"/>
        <v>39</v>
      </c>
      <c r="E122" s="37">
        <f>'[6]26. ЖКО'!$H$21</f>
        <v>0</v>
      </c>
      <c r="F122" s="37">
        <f>'[6]26. ЖКО'!$H$23</f>
        <v>1</v>
      </c>
      <c r="G122" s="37">
        <f>'[6]26. ЖКО'!$H$27</f>
        <v>2</v>
      </c>
      <c r="H122" s="37">
        <f>'[6]26. ЖКО'!$H$30</f>
        <v>3</v>
      </c>
      <c r="I122" s="37">
        <f>'[6]26. ЖКО'!$H$32</f>
        <v>5</v>
      </c>
      <c r="J122" s="37">
        <f>'[6]26. ЖКО'!$H$36</f>
        <v>2</v>
      </c>
      <c r="K122" s="37">
        <f>'[6]26. ЖКО'!$H$39</f>
        <v>5</v>
      </c>
      <c r="L122" s="37">
        <f>'[6]26. ЖКО'!$H$43</f>
        <v>5</v>
      </c>
      <c r="M122" s="37">
        <f>'[6]26. ЖКО'!$H$47</f>
        <v>4</v>
      </c>
      <c r="N122" s="37">
        <f>'[6]26. ЖКО'!$H$50</f>
        <v>5</v>
      </c>
      <c r="O122" s="37">
        <f>'[6]26. ЖКО'!$H$53</f>
        <v>2</v>
      </c>
      <c r="P122" s="38">
        <f>'[6]26. ЖКО'!$H$56</f>
        <v>0</v>
      </c>
      <c r="Q122" s="37">
        <f>'[6]26. ЖКО'!$H$59</f>
        <v>5</v>
      </c>
      <c r="R122" s="37">
        <f>'[6]26. ЖКО'!$H$68</f>
        <v>0</v>
      </c>
      <c r="S122" s="28"/>
      <c r="U122" s="153"/>
    </row>
    <row r="123" spans="1:21" ht="31.5" collapsed="1" x14ac:dyDescent="0.25">
      <c r="A123" s="14">
        <v>15</v>
      </c>
      <c r="B123" s="40" t="s">
        <v>194</v>
      </c>
      <c r="C123" s="15" t="s">
        <v>195</v>
      </c>
      <c r="D123" s="41">
        <f t="shared" si="14"/>
        <v>36.333333333333336</v>
      </c>
      <c r="E123" s="37">
        <f t="shared" ref="E123:R123" si="19">SUM(E124:E130)/6</f>
        <v>0</v>
      </c>
      <c r="F123" s="37">
        <f t="shared" si="19"/>
        <v>1.3333333333333333</v>
      </c>
      <c r="G123" s="37">
        <f t="shared" si="19"/>
        <v>2</v>
      </c>
      <c r="H123" s="37">
        <f t="shared" si="19"/>
        <v>3</v>
      </c>
      <c r="I123" s="37">
        <f t="shared" si="19"/>
        <v>3.3333333333333335</v>
      </c>
      <c r="J123" s="37">
        <f t="shared" si="19"/>
        <v>2</v>
      </c>
      <c r="K123" s="37">
        <f t="shared" si="19"/>
        <v>5</v>
      </c>
      <c r="L123" s="37">
        <f t="shared" si="19"/>
        <v>4.666666666666667</v>
      </c>
      <c r="M123" s="37">
        <f t="shared" si="19"/>
        <v>1.6666666666666667</v>
      </c>
      <c r="N123" s="37">
        <f t="shared" si="19"/>
        <v>5</v>
      </c>
      <c r="O123" s="37">
        <f t="shared" si="19"/>
        <v>3.6666666666666665</v>
      </c>
      <c r="P123" s="37">
        <f t="shared" si="19"/>
        <v>0</v>
      </c>
      <c r="Q123" s="37">
        <f t="shared" si="19"/>
        <v>3.8333333333333335</v>
      </c>
      <c r="R123" s="37">
        <f t="shared" si="19"/>
        <v>0.83333333333333337</v>
      </c>
      <c r="S123" s="28"/>
      <c r="T123" s="35">
        <f>SUM(D124:D129)/5-D123</f>
        <v>6.6666666666662877E-2</v>
      </c>
      <c r="U123" s="153">
        <f>'прошедшие до комиссии'!M16</f>
        <v>512239.21</v>
      </c>
    </row>
    <row r="124" spans="1:21" ht="15.75" hidden="1" outlineLevel="1" x14ac:dyDescent="0.25">
      <c r="A124" s="14"/>
      <c r="B124" s="40" t="s">
        <v>313</v>
      </c>
      <c r="C124" s="7"/>
      <c r="D124" s="41">
        <f t="shared" si="14"/>
        <v>33</v>
      </c>
      <c r="E124" s="37">
        <f>'[1]28. Урал-Импорт'!$H$21</f>
        <v>0</v>
      </c>
      <c r="F124" s="37">
        <f>'[1]28. Урал-Импорт'!$H$23</f>
        <v>1</v>
      </c>
      <c r="G124" s="37">
        <f>'[1]28. Урал-Импорт'!$H$27</f>
        <v>2</v>
      </c>
      <c r="H124" s="37">
        <f>'[1]28. Урал-Импорт'!$H$30</f>
        <v>3</v>
      </c>
      <c r="I124" s="37">
        <f>'[1]28. Урал-Импорт'!$H$32</f>
        <v>0</v>
      </c>
      <c r="J124" s="37">
        <f>'[1]28. Урал-Импорт'!$H$36</f>
        <v>2</v>
      </c>
      <c r="K124" s="37">
        <f>'[1]28. Урал-Импорт'!$H$39</f>
        <v>5</v>
      </c>
      <c r="L124" s="37">
        <f>'[1]28. Урал-Импорт'!$H$43</f>
        <v>5</v>
      </c>
      <c r="M124" s="37">
        <f>'[1]28. Урал-Импорт'!$H$47</f>
        <v>2</v>
      </c>
      <c r="N124" s="37">
        <f>'[1]28. Урал-Импорт'!$H$50</f>
        <v>5</v>
      </c>
      <c r="O124" s="37">
        <f>'[1]28. Урал-Импорт'!$H$53</f>
        <v>4</v>
      </c>
      <c r="P124" s="38">
        <f>'[1]28. Урал-Импорт'!$H$56</f>
        <v>0</v>
      </c>
      <c r="Q124" s="37">
        <f>'[1]28. Урал-Импорт'!$H$59</f>
        <v>4</v>
      </c>
      <c r="R124" s="37">
        <f>'[1]28. Урал-Импорт'!$H$68</f>
        <v>0</v>
      </c>
      <c r="S124" s="28"/>
      <c r="U124" s="153"/>
    </row>
    <row r="125" spans="1:21" ht="15.75" hidden="1" outlineLevel="1" x14ac:dyDescent="0.25">
      <c r="A125" s="14"/>
      <c r="B125" s="40" t="s">
        <v>165</v>
      </c>
      <c r="C125" s="7"/>
      <c r="D125" s="41">
        <f t="shared" si="14"/>
        <v>40</v>
      </c>
      <c r="E125" s="37">
        <f>'[2]28. Урал-Импорт'!$H$21</f>
        <v>0</v>
      </c>
      <c r="F125" s="37">
        <f>'[2]28. Урал-Импорт'!$H$23</f>
        <v>2</v>
      </c>
      <c r="G125" s="37">
        <f>'[2]28. Урал-Импорт'!$H$27</f>
        <v>2</v>
      </c>
      <c r="H125" s="37">
        <f>'[2]28. Урал-Импорт'!$H$30</f>
        <v>3</v>
      </c>
      <c r="I125" s="37">
        <f>'[2]28. Урал-Импорт'!$H$32</f>
        <v>5</v>
      </c>
      <c r="J125" s="37">
        <f>'[2]28. Урал-Импорт'!$H$36</f>
        <v>2</v>
      </c>
      <c r="K125" s="37">
        <f>'[2]28. Урал-Импорт'!$H$39</f>
        <v>5</v>
      </c>
      <c r="L125" s="37">
        <f>'[2]28. Урал-Импорт'!$H$43</f>
        <v>5</v>
      </c>
      <c r="M125" s="37">
        <f>'[2]28. Урал-Импорт'!$H$47</f>
        <v>0</v>
      </c>
      <c r="N125" s="37">
        <f>'[2]28. Урал-Импорт'!$H$50</f>
        <v>5</v>
      </c>
      <c r="O125" s="37">
        <f>'[2]28. Урал-Импорт'!$H$53</f>
        <v>2</v>
      </c>
      <c r="P125" s="38" t="str">
        <f>'[2]28. Урал-Импорт'!$H$56</f>
        <v>-</v>
      </c>
      <c r="Q125" s="37">
        <f>'[2]28. Урал-Импорт'!$H$59</f>
        <v>4</v>
      </c>
      <c r="R125" s="37">
        <f>'[2]28. Урал-Импорт'!$H$68</f>
        <v>5</v>
      </c>
      <c r="S125" s="28"/>
      <c r="U125" s="153"/>
    </row>
    <row r="126" spans="1:21" ht="25.5" hidden="1" outlineLevel="1" x14ac:dyDescent="0.25">
      <c r="A126" s="14"/>
      <c r="B126" s="40" t="s">
        <v>166</v>
      </c>
      <c r="C126" s="7"/>
      <c r="D126" s="41">
        <f t="shared" si="14"/>
        <v>40</v>
      </c>
      <c r="E126" s="37">
        <f>'[3]28. Урал-Импорт'!$H$21</f>
        <v>0</v>
      </c>
      <c r="F126" s="37">
        <f>'[3]28. Урал-Импорт'!$H$23</f>
        <v>1</v>
      </c>
      <c r="G126" s="37">
        <f>'[3]28. Урал-Импорт'!$H$27</f>
        <v>2</v>
      </c>
      <c r="H126" s="37">
        <f>'[3]28. Урал-Импорт'!$H$30</f>
        <v>3</v>
      </c>
      <c r="I126" s="37">
        <f>'[3]28. Урал-Импорт'!$H$32</f>
        <v>5</v>
      </c>
      <c r="J126" s="37">
        <f>'[3]28. Урал-Импорт'!$H$36</f>
        <v>2</v>
      </c>
      <c r="K126" s="37">
        <f>'[3]28. Урал-Импорт'!$H$39</f>
        <v>5</v>
      </c>
      <c r="L126" s="37">
        <f>'[3]28. Урал-Импорт'!$H$43</f>
        <v>5</v>
      </c>
      <c r="M126" s="37">
        <f>'[3]28. Урал-Импорт'!$H$47</f>
        <v>4</v>
      </c>
      <c r="N126" s="37">
        <f>'[3]28. Урал-Импорт'!$H$50</f>
        <v>5</v>
      </c>
      <c r="O126" s="37">
        <f>'[3]28. Урал-Импорт'!$H$53</f>
        <v>4</v>
      </c>
      <c r="P126" s="38" t="str">
        <f>'[3]28. Урал-Импорт'!$H$56</f>
        <v>Не оценивается</v>
      </c>
      <c r="Q126" s="37">
        <f>'[3]28. Урал-Импорт'!$H$59</f>
        <v>4</v>
      </c>
      <c r="R126" s="37">
        <f>'[3]28. Урал-Импорт'!$H$68</f>
        <v>0</v>
      </c>
      <c r="S126" s="28"/>
      <c r="U126" s="153"/>
    </row>
    <row r="127" spans="1:21" ht="25.5" hidden="1" outlineLevel="1" x14ac:dyDescent="0.25">
      <c r="A127" s="14"/>
      <c r="B127" s="40" t="s">
        <v>167</v>
      </c>
      <c r="C127" s="7"/>
      <c r="D127" s="41">
        <f t="shared" si="14"/>
        <v>40</v>
      </c>
      <c r="E127" s="37">
        <f>'[4]28. Урал-Импорт'!$H$21</f>
        <v>0</v>
      </c>
      <c r="F127" s="37">
        <f>'[4]28. Урал-Импорт'!$H$23</f>
        <v>1</v>
      </c>
      <c r="G127" s="37">
        <f>'[4]28. Урал-Импорт'!$H$27</f>
        <v>2</v>
      </c>
      <c r="H127" s="37">
        <f>'[4]28. Урал-Импорт'!$H$30</f>
        <v>3</v>
      </c>
      <c r="I127" s="37">
        <f>'[4]28. Урал-Импорт'!$H$32</f>
        <v>5</v>
      </c>
      <c r="J127" s="37">
        <f>'[4]28. Урал-Импорт'!$H$36</f>
        <v>2</v>
      </c>
      <c r="K127" s="37">
        <f>'[4]28. Урал-Импорт'!$H$39</f>
        <v>5</v>
      </c>
      <c r="L127" s="37">
        <f>'[4]28. Урал-Импорт'!$H$43</f>
        <v>5</v>
      </c>
      <c r="M127" s="37">
        <f>'[4]28. Урал-Импорт'!$H$47</f>
        <v>4</v>
      </c>
      <c r="N127" s="37">
        <f>'[4]28. Урал-Импорт'!$H$50</f>
        <v>5</v>
      </c>
      <c r="O127" s="37">
        <f>'[4]28. Урал-Импорт'!$H$53</f>
        <v>4</v>
      </c>
      <c r="P127" s="38" t="str">
        <f>'[4]28. Урал-Импорт'!$H$56</f>
        <v>Не оценивается</v>
      </c>
      <c r="Q127" s="37">
        <f>'[4]28. Урал-Импорт'!$H$59</f>
        <v>4</v>
      </c>
      <c r="R127" s="37">
        <f>'[4]28. Урал-Импорт'!$H$68</f>
        <v>0</v>
      </c>
      <c r="S127" s="28"/>
      <c r="U127" s="153"/>
    </row>
    <row r="128" spans="1:21" ht="15.75" hidden="1" outlineLevel="1" x14ac:dyDescent="0.25">
      <c r="A128" s="14"/>
      <c r="B128" s="40" t="s">
        <v>33</v>
      </c>
      <c r="C128" s="7"/>
      <c r="D128" s="41">
        <f t="shared" si="14"/>
        <v>29</v>
      </c>
      <c r="E128" s="37">
        <f>'[5]28. Урал-Импорт'!$H$21</f>
        <v>0</v>
      </c>
      <c r="F128" s="37">
        <f>'[5]28. Урал-Импорт'!$H$23</f>
        <v>1</v>
      </c>
      <c r="G128" s="37">
        <f>'[5]28. Урал-Импорт'!$H$27</f>
        <v>2</v>
      </c>
      <c r="H128" s="37">
        <f>'[5]28. Урал-Импорт'!$H$30</f>
        <v>3</v>
      </c>
      <c r="I128" s="37">
        <f>'[5]28. Урал-Импорт'!$H$32</f>
        <v>0</v>
      </c>
      <c r="J128" s="37">
        <f>'[5]28. Урал-Импорт'!$H$36</f>
        <v>2</v>
      </c>
      <c r="K128" s="37">
        <f>'[5]28. Урал-Импорт'!$H$39</f>
        <v>5</v>
      </c>
      <c r="L128" s="37">
        <f>'[5]28. Урал-Импорт'!$H$43</f>
        <v>3</v>
      </c>
      <c r="M128" s="37">
        <f>'[5]28. Урал-Импорт'!$H$47</f>
        <v>0</v>
      </c>
      <c r="N128" s="37">
        <f>'[5]28. Урал-Импорт'!$H$50</f>
        <v>5</v>
      </c>
      <c r="O128" s="37">
        <f>'[5]28. Урал-Импорт'!$H$53</f>
        <v>4</v>
      </c>
      <c r="P128" s="38">
        <f>'[5]28. Урал-Импорт'!$H$56</f>
        <v>0</v>
      </c>
      <c r="Q128" s="37">
        <f>'[5]28. Урал-Импорт'!$H$59</f>
        <v>4</v>
      </c>
      <c r="R128" s="37">
        <f>'[5]28. Урал-Импорт'!$H$68</f>
        <v>0</v>
      </c>
      <c r="S128" s="28"/>
      <c r="U128" s="153"/>
    </row>
    <row r="129" spans="1:21" ht="15.75" hidden="1" outlineLevel="1" x14ac:dyDescent="0.25">
      <c r="A129" s="14"/>
      <c r="B129" s="40" t="s">
        <v>168</v>
      </c>
      <c r="C129" s="7"/>
      <c r="D129" s="41">
        <f t="shared" si="14"/>
        <v>0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9"/>
      <c r="Q129" s="37"/>
      <c r="R129" s="37"/>
      <c r="S129" s="28"/>
      <c r="U129" s="153"/>
    </row>
    <row r="130" spans="1:21" ht="15.75" hidden="1" outlineLevel="1" x14ac:dyDescent="0.25">
      <c r="A130" s="14"/>
      <c r="B130" s="40" t="s">
        <v>314</v>
      </c>
      <c r="C130" s="7"/>
      <c r="D130" s="41">
        <f t="shared" si="14"/>
        <v>36</v>
      </c>
      <c r="E130" s="37">
        <f>'[6]28. Урал-Импорт'!$H$21</f>
        <v>0</v>
      </c>
      <c r="F130" s="37">
        <f>'[6]28. Урал-Импорт'!$H$23</f>
        <v>2</v>
      </c>
      <c r="G130" s="37">
        <f>'[6]28. Урал-Импорт'!$H$27</f>
        <v>2</v>
      </c>
      <c r="H130" s="37">
        <f>'[6]28. Урал-Импорт'!$H$30</f>
        <v>3</v>
      </c>
      <c r="I130" s="37">
        <f>'[6]28. Урал-Импорт'!$H$32</f>
        <v>5</v>
      </c>
      <c r="J130" s="37">
        <f>'[6]28. Урал-Импорт'!$H$36</f>
        <v>2</v>
      </c>
      <c r="K130" s="37">
        <f>'[6]28. Урал-Импорт'!$H$39</f>
        <v>5</v>
      </c>
      <c r="L130" s="37">
        <f>'[6]28. Урал-Импорт'!$H$43</f>
        <v>5</v>
      </c>
      <c r="M130" s="37">
        <f>'[6]28. Урал-Импорт'!$H$47</f>
        <v>0</v>
      </c>
      <c r="N130" s="37">
        <f>'[6]28. Урал-Импорт'!$H$50</f>
        <v>5</v>
      </c>
      <c r="O130" s="37">
        <f>'[6]28. Урал-Импорт'!$H$53</f>
        <v>4</v>
      </c>
      <c r="P130" s="38">
        <f>'[6]28. Урал-Импорт'!$H$56</f>
        <v>0</v>
      </c>
      <c r="Q130" s="37">
        <f>'[6]28. Урал-Импорт'!$H$59</f>
        <v>3</v>
      </c>
      <c r="R130" s="37">
        <f>'[6]28. Урал-Импорт'!$H$68</f>
        <v>0</v>
      </c>
      <c r="S130" s="28"/>
      <c r="U130" s="153"/>
    </row>
    <row r="131" spans="1:21" ht="63" collapsed="1" x14ac:dyDescent="0.25">
      <c r="A131" s="14">
        <v>16</v>
      </c>
      <c r="B131" s="43" t="s">
        <v>197</v>
      </c>
      <c r="C131" s="15" t="s">
        <v>196</v>
      </c>
      <c r="D131" s="41">
        <f t="shared" si="14"/>
        <v>33.799999999999997</v>
      </c>
      <c r="E131" s="37">
        <f>SUM(E132:E137)/5</f>
        <v>0</v>
      </c>
      <c r="F131" s="37">
        <f t="shared" ref="F131:R131" si="20">SUM(F132:F137)/5</f>
        <v>2</v>
      </c>
      <c r="G131" s="37">
        <f t="shared" si="20"/>
        <v>2</v>
      </c>
      <c r="H131" s="37">
        <f t="shared" si="20"/>
        <v>3</v>
      </c>
      <c r="I131" s="37">
        <f t="shared" si="20"/>
        <v>3</v>
      </c>
      <c r="J131" s="37">
        <f t="shared" si="20"/>
        <v>2</v>
      </c>
      <c r="K131" s="37">
        <f t="shared" si="20"/>
        <v>3.4</v>
      </c>
      <c r="L131" s="37">
        <f t="shared" si="20"/>
        <v>4.5999999999999996</v>
      </c>
      <c r="M131" s="37">
        <f t="shared" si="20"/>
        <v>2.8</v>
      </c>
      <c r="N131" s="37">
        <f t="shared" si="20"/>
        <v>5</v>
      </c>
      <c r="O131" s="37">
        <f t="shared" si="20"/>
        <v>2</v>
      </c>
      <c r="P131" s="37">
        <f t="shared" si="20"/>
        <v>0</v>
      </c>
      <c r="Q131" s="37">
        <f t="shared" si="20"/>
        <v>4</v>
      </c>
      <c r="R131" s="37">
        <f t="shared" si="20"/>
        <v>0</v>
      </c>
      <c r="S131" s="28"/>
      <c r="T131" s="35">
        <f>SUM(D132:D137)/5-D131</f>
        <v>0</v>
      </c>
      <c r="U131" s="153">
        <f>'прошедшие до комиссии'!M17</f>
        <v>1984916</v>
      </c>
    </row>
    <row r="132" spans="1:21" ht="15.75" hidden="1" outlineLevel="1" x14ac:dyDescent="0.25">
      <c r="A132" s="14"/>
      <c r="B132" s="40" t="s">
        <v>313</v>
      </c>
      <c r="C132" s="7"/>
      <c r="D132" s="41">
        <f t="shared" si="14"/>
        <v>32</v>
      </c>
      <c r="E132" s="37">
        <f>'[1]29. ООО "ТД Урал ПАК"'!$H$21</f>
        <v>0</v>
      </c>
      <c r="F132" s="37">
        <f>'[1]29. ООО "ТД Урал ПАК"'!$H$23</f>
        <v>2</v>
      </c>
      <c r="G132" s="37">
        <f>'[1]29. ООО "ТД Урал ПАК"'!$H$27</f>
        <v>2</v>
      </c>
      <c r="H132" s="37">
        <f>'[1]29. ООО "ТД Урал ПАК"'!$H$30</f>
        <v>3</v>
      </c>
      <c r="I132" s="37">
        <f>'[1]29. ООО "ТД Урал ПАК"'!$H$32</f>
        <v>0</v>
      </c>
      <c r="J132" s="37">
        <f>'[1]29. ООО "ТД Урал ПАК"'!$H$36</f>
        <v>2</v>
      </c>
      <c r="K132" s="37">
        <f>'[1]29. ООО "ТД Урал ПАК"'!$H$39</f>
        <v>3</v>
      </c>
      <c r="L132" s="37">
        <f>'[1]29. ООО "ТД Урал ПАК"'!$H$43</f>
        <v>5</v>
      </c>
      <c r="M132" s="37">
        <f>'[1]29. ООО "ТД Урал ПАК"'!$H$47</f>
        <v>4</v>
      </c>
      <c r="N132" s="37">
        <f>'[1]29. ООО "ТД Урал ПАК"'!$H$50</f>
        <v>5</v>
      </c>
      <c r="O132" s="37">
        <f>'[1]29. ООО "ТД Урал ПАК"'!$H$53</f>
        <v>2</v>
      </c>
      <c r="P132" s="38">
        <f>'[1]29. ООО "ТД Урал ПАК"'!$H$56</f>
        <v>0</v>
      </c>
      <c r="Q132" s="37">
        <f>'[1]29. ООО "ТД Урал ПАК"'!$H$59</f>
        <v>4</v>
      </c>
      <c r="R132" s="37">
        <f>'[1]29. ООО "ТД Урал ПАК"'!$H$68</f>
        <v>0</v>
      </c>
      <c r="S132" s="28"/>
      <c r="U132" s="153"/>
    </row>
    <row r="133" spans="1:21" ht="15.75" hidden="1" outlineLevel="1" x14ac:dyDescent="0.25">
      <c r="A133" s="14"/>
      <c r="B133" s="40" t="s">
        <v>165</v>
      </c>
      <c r="C133" s="7"/>
      <c r="D133" s="41">
        <f t="shared" si="14"/>
        <v>35</v>
      </c>
      <c r="E133" s="37">
        <f>'[2]29. ООО "ТД Урал ПАК"'!$H$21</f>
        <v>0</v>
      </c>
      <c r="F133" s="37">
        <f>'[2]29. ООО "ТД Урал ПАК"'!$H$23</f>
        <v>2</v>
      </c>
      <c r="G133" s="37">
        <f>'[2]29. ООО "ТД Урал ПАК"'!$H$27</f>
        <v>2</v>
      </c>
      <c r="H133" s="37">
        <f>'[2]29. ООО "ТД Урал ПАК"'!$H$30</f>
        <v>3</v>
      </c>
      <c r="I133" s="37">
        <f>'[2]29. ООО "ТД Урал ПАК"'!$H$32</f>
        <v>5</v>
      </c>
      <c r="J133" s="37">
        <f>'[2]29. ООО "ТД Урал ПАК"'!$H$36</f>
        <v>2</v>
      </c>
      <c r="K133" s="37">
        <f>'[2]29. ООО "ТД Урал ПАК"'!$H$39</f>
        <v>5</v>
      </c>
      <c r="L133" s="37">
        <f>'[2]29. ООО "ТД Урал ПАК"'!$H$43</f>
        <v>5</v>
      </c>
      <c r="M133" s="37">
        <f>'[2]29. ООО "ТД Урал ПАК"'!$H$47</f>
        <v>0</v>
      </c>
      <c r="N133" s="37">
        <f>'[2]29. ООО "ТД Урал ПАК"'!$H$50</f>
        <v>5</v>
      </c>
      <c r="O133" s="37">
        <f>'[2]29. ООО "ТД Урал ПАК"'!$H$53</f>
        <v>2</v>
      </c>
      <c r="P133" s="38" t="str">
        <f>'[2]29. ООО "ТД Урал ПАК"'!$H$56</f>
        <v>-</v>
      </c>
      <c r="Q133" s="37">
        <f>'[2]29. ООО "ТД Урал ПАК"'!$H$59</f>
        <v>4</v>
      </c>
      <c r="R133" s="37">
        <f>'[2]29. ООО "ТД Урал ПАК"'!$H$68</f>
        <v>0</v>
      </c>
      <c r="S133" s="28"/>
      <c r="U133" s="153"/>
    </row>
    <row r="134" spans="1:21" ht="25.5" hidden="1" outlineLevel="1" x14ac:dyDescent="0.25">
      <c r="A134" s="14"/>
      <c r="B134" s="40" t="s">
        <v>166</v>
      </c>
      <c r="C134" s="7"/>
      <c r="D134" s="41">
        <f t="shared" si="14"/>
        <v>37</v>
      </c>
      <c r="E134" s="37">
        <f>'[3]29. ООО "ТД Урал ПАК"'!$H$21</f>
        <v>0</v>
      </c>
      <c r="F134" s="37">
        <f>'[3]29. ООО "ТД Урал ПАК"'!$H$23</f>
        <v>2</v>
      </c>
      <c r="G134" s="37">
        <f>'[3]29. ООО "ТД Урал ПАК"'!$H$27</f>
        <v>2</v>
      </c>
      <c r="H134" s="37">
        <f>'[3]29. ООО "ТД Урал ПАК"'!$H$30</f>
        <v>3</v>
      </c>
      <c r="I134" s="37">
        <f>'[3]29. ООО "ТД Урал ПАК"'!$H$32</f>
        <v>5</v>
      </c>
      <c r="J134" s="37">
        <f>'[3]29. ООО "ТД Урал ПАК"'!$H$36</f>
        <v>2</v>
      </c>
      <c r="K134" s="37">
        <f>'[3]29. ООО "ТД Урал ПАК"'!$H$39</f>
        <v>3</v>
      </c>
      <c r="L134" s="37">
        <f>'[3]29. ООО "ТД Урал ПАК"'!$H$43</f>
        <v>5</v>
      </c>
      <c r="M134" s="37">
        <f>'[3]29. ООО "ТД Урал ПАК"'!$H$47</f>
        <v>4</v>
      </c>
      <c r="N134" s="37">
        <f>'[3]29. ООО "ТД Урал ПАК"'!$H$50</f>
        <v>5</v>
      </c>
      <c r="O134" s="37">
        <f>'[3]29. ООО "ТД Урал ПАК"'!$H$53</f>
        <v>2</v>
      </c>
      <c r="P134" s="38" t="str">
        <f>'[3]29. ООО "ТД Урал ПАК"'!$H$56</f>
        <v>Не оценивается</v>
      </c>
      <c r="Q134" s="37">
        <f>'[3]29. ООО "ТД Урал ПАК"'!$H$59</f>
        <v>4</v>
      </c>
      <c r="R134" s="37">
        <f>'[3]29. ООО "ТД Урал ПАК"'!$H$68</f>
        <v>0</v>
      </c>
      <c r="S134" s="28"/>
      <c r="U134" s="153"/>
    </row>
    <row r="135" spans="1:21" ht="25.5" hidden="1" outlineLevel="1" x14ac:dyDescent="0.25">
      <c r="A135" s="14"/>
      <c r="B135" s="40" t="s">
        <v>167</v>
      </c>
      <c r="C135" s="7"/>
      <c r="D135" s="41">
        <f t="shared" si="14"/>
        <v>37</v>
      </c>
      <c r="E135" s="37">
        <f>'[4]29. ООО "ТД Урал ПАК"'!$H$21</f>
        <v>0</v>
      </c>
      <c r="F135" s="37">
        <f>'[4]29. ООО "ТД Урал ПАК"'!$H$23</f>
        <v>2</v>
      </c>
      <c r="G135" s="37">
        <f>'[4]29. ООО "ТД Урал ПАК"'!$H$27</f>
        <v>2</v>
      </c>
      <c r="H135" s="37">
        <f>'[4]29. ООО "ТД Урал ПАК"'!$H$30</f>
        <v>3</v>
      </c>
      <c r="I135" s="37">
        <f>'[4]29. ООО "ТД Урал ПАК"'!$H$32</f>
        <v>5</v>
      </c>
      <c r="J135" s="37">
        <f>'[4]29. ООО "ТД Урал ПАК"'!$H$36</f>
        <v>2</v>
      </c>
      <c r="K135" s="37">
        <f>'[4]29. ООО "ТД Урал ПАК"'!$H$39</f>
        <v>3</v>
      </c>
      <c r="L135" s="37">
        <f>'[4]29. ООО "ТД Урал ПАК"'!$H$43</f>
        <v>5</v>
      </c>
      <c r="M135" s="37">
        <f>'[4]29. ООО "ТД Урал ПАК"'!$H$47</f>
        <v>4</v>
      </c>
      <c r="N135" s="37">
        <f>'[4]29. ООО "ТД Урал ПАК"'!$H$50</f>
        <v>5</v>
      </c>
      <c r="O135" s="37">
        <f>'[4]29. ООО "ТД Урал ПАК"'!$H$53</f>
        <v>2</v>
      </c>
      <c r="P135" s="38" t="str">
        <f>'[4]29. ООО "ТД Урал ПАК"'!$H$56</f>
        <v>Не оценивается</v>
      </c>
      <c r="Q135" s="37">
        <f>'[4]29. ООО "ТД Урал ПАК"'!$H$59</f>
        <v>4</v>
      </c>
      <c r="R135" s="37">
        <f>'[4]29. ООО "ТД Урал ПАК"'!$H$68</f>
        <v>0</v>
      </c>
      <c r="S135" s="28"/>
      <c r="U135" s="153"/>
    </row>
    <row r="136" spans="1:21" ht="15.75" hidden="1" outlineLevel="1" x14ac:dyDescent="0.25">
      <c r="A136" s="14"/>
      <c r="B136" s="40" t="s">
        <v>33</v>
      </c>
      <c r="C136" s="7"/>
      <c r="D136" s="41">
        <f t="shared" si="14"/>
        <v>28</v>
      </c>
      <c r="E136" s="37">
        <f>'[5]29. ООО "ТД Урал ПАК"'!$H$21</f>
        <v>0</v>
      </c>
      <c r="F136" s="37">
        <f>'[5]29. ООО "ТД Урал ПАК"'!$H$23</f>
        <v>2</v>
      </c>
      <c r="G136" s="37">
        <f>'[5]29. ООО "ТД Урал ПАК"'!$H$27</f>
        <v>2</v>
      </c>
      <c r="H136" s="37">
        <f>'[5]29. ООО "ТД Урал ПАК"'!$H$30</f>
        <v>3</v>
      </c>
      <c r="I136" s="37">
        <f>'[5]29. ООО "ТД Урал ПАК"'!$H$32</f>
        <v>0</v>
      </c>
      <c r="J136" s="37">
        <f>'[5]29. ООО "ТД Урал ПАК"'!$H$36</f>
        <v>2</v>
      </c>
      <c r="K136" s="37">
        <f>'[5]29. ООО "ТД Урал ПАК"'!$H$39</f>
        <v>3</v>
      </c>
      <c r="L136" s="37">
        <f>'[5]29. ООО "ТД Урал ПАК"'!$H$43</f>
        <v>3</v>
      </c>
      <c r="M136" s="37">
        <f>'[5]29. ООО "ТД Урал ПАК"'!$H$47</f>
        <v>2</v>
      </c>
      <c r="N136" s="37">
        <f>'[5]29. ООО "ТД Урал ПАК"'!$H$50</f>
        <v>5</v>
      </c>
      <c r="O136" s="37">
        <f>'[5]29. ООО "ТД Урал ПАК"'!$H$53</f>
        <v>2</v>
      </c>
      <c r="P136" s="38">
        <f>'[5]29. ООО "ТД Урал ПАК"'!$H$56</f>
        <v>0</v>
      </c>
      <c r="Q136" s="37">
        <f>'[5]29. ООО "ТД Урал ПАК"'!$H$59</f>
        <v>4</v>
      </c>
      <c r="R136" s="37">
        <f>'[5]29. ООО "ТД Урал ПАК"'!$H$68</f>
        <v>0</v>
      </c>
      <c r="S136" s="28"/>
      <c r="U136" s="153"/>
    </row>
    <row r="137" spans="1:21" ht="15.75" hidden="1" outlineLevel="1" x14ac:dyDescent="0.25">
      <c r="A137" s="14"/>
      <c r="B137" s="40" t="s">
        <v>168</v>
      </c>
      <c r="C137" s="7"/>
      <c r="D137" s="41">
        <f t="shared" si="14"/>
        <v>0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9"/>
      <c r="Q137" s="37"/>
      <c r="R137" s="37"/>
      <c r="S137" s="28"/>
      <c r="U137" s="153"/>
    </row>
    <row r="138" spans="1:21" ht="31.5" collapsed="1" x14ac:dyDescent="0.25">
      <c r="A138" s="14">
        <v>17</v>
      </c>
      <c r="B138" s="43" t="s">
        <v>199</v>
      </c>
      <c r="C138" s="15" t="s">
        <v>198</v>
      </c>
      <c r="D138" s="41">
        <f t="shared" si="14"/>
        <v>31.4</v>
      </c>
      <c r="E138" s="37">
        <f t="shared" ref="E138:R138" si="21">SUM(E139:E144)/5</f>
        <v>0</v>
      </c>
      <c r="F138" s="37">
        <f t="shared" si="21"/>
        <v>2</v>
      </c>
      <c r="G138" s="37">
        <f t="shared" si="21"/>
        <v>2</v>
      </c>
      <c r="H138" s="37">
        <f t="shared" si="21"/>
        <v>3</v>
      </c>
      <c r="I138" s="37">
        <f t="shared" si="21"/>
        <v>5</v>
      </c>
      <c r="J138" s="37">
        <f t="shared" si="21"/>
        <v>2</v>
      </c>
      <c r="K138" s="37">
        <f t="shared" si="21"/>
        <v>3.8</v>
      </c>
      <c r="L138" s="37">
        <f t="shared" si="21"/>
        <v>1</v>
      </c>
      <c r="M138" s="37">
        <f t="shared" si="21"/>
        <v>2</v>
      </c>
      <c r="N138" s="37">
        <f t="shared" si="21"/>
        <v>5</v>
      </c>
      <c r="O138" s="37">
        <f t="shared" si="21"/>
        <v>3.2</v>
      </c>
      <c r="P138" s="37">
        <f t="shared" si="21"/>
        <v>0</v>
      </c>
      <c r="Q138" s="37">
        <f t="shared" si="21"/>
        <v>2.4</v>
      </c>
      <c r="R138" s="37">
        <f t="shared" si="21"/>
        <v>0</v>
      </c>
      <c r="S138" s="28"/>
      <c r="T138" s="35">
        <f>SUM(D139:D144)/5-D138</f>
        <v>0</v>
      </c>
      <c r="U138" s="153">
        <f>'прошедшие до комиссии'!M18</f>
        <v>900289</v>
      </c>
    </row>
    <row r="139" spans="1:21" ht="15.75" hidden="1" outlineLevel="1" x14ac:dyDescent="0.25">
      <c r="A139" s="14"/>
      <c r="B139" s="40" t="s">
        <v>313</v>
      </c>
      <c r="C139" s="7"/>
      <c r="D139" s="41">
        <f t="shared" si="14"/>
        <v>31</v>
      </c>
      <c r="E139" s="37">
        <f>'[1]31. ООО "32 ПРАКТИКА ПЛЮС"'!$H$21</f>
        <v>0</v>
      </c>
      <c r="F139" s="37">
        <f>'[1]31. ООО "32 ПРАКТИКА ПЛЮС"'!$H$23</f>
        <v>0</v>
      </c>
      <c r="G139" s="37">
        <f>'[1]31. ООО "32 ПРАКТИКА ПЛЮС"'!$H$27</f>
        <v>2</v>
      </c>
      <c r="H139" s="37">
        <f>'[1]31. ООО "32 ПРАКТИКА ПЛЮС"'!$H$30</f>
        <v>3</v>
      </c>
      <c r="I139" s="37">
        <f>'[1]31. ООО "32 ПРАКТИКА ПЛЮС"'!$H$32</f>
        <v>5</v>
      </c>
      <c r="J139" s="37">
        <f>'[1]31. ООО "32 ПРАКТИКА ПЛЮС"'!$H$36</f>
        <v>2</v>
      </c>
      <c r="K139" s="37">
        <f>'[1]31. ООО "32 ПРАКТИКА ПЛЮС"'!$H$39</f>
        <v>5</v>
      </c>
      <c r="L139" s="37">
        <f>'[1]31. ООО "32 ПРАКТИКА ПЛЮС"'!$H$43</f>
        <v>1</v>
      </c>
      <c r="M139" s="37">
        <f>'[1]31. ООО "32 ПРАКТИКА ПЛЮС"'!$H$47</f>
        <v>2</v>
      </c>
      <c r="N139" s="37">
        <f>'[1]31. ООО "32 ПРАКТИКА ПЛЮС"'!$H$50</f>
        <v>5</v>
      </c>
      <c r="O139" s="37">
        <f>'[1]31. ООО "32 ПРАКТИКА ПЛЮС"'!$H$53</f>
        <v>4</v>
      </c>
      <c r="P139" s="38">
        <f>'[1]31. ООО "32 ПРАКТИКА ПЛЮС"'!$H$56</f>
        <v>0</v>
      </c>
      <c r="Q139" s="37">
        <f>'[1]31. ООО "32 ПРАКТИКА ПЛЮС"'!$H$59</f>
        <v>2</v>
      </c>
      <c r="R139" s="37">
        <f>'[1]31. ООО "32 ПРАКТИКА ПЛЮС"'!$H$68</f>
        <v>0</v>
      </c>
      <c r="S139" s="28"/>
      <c r="U139" s="153"/>
    </row>
    <row r="140" spans="1:21" ht="15.75" hidden="1" outlineLevel="1" x14ac:dyDescent="0.25">
      <c r="A140" s="14"/>
      <c r="B140" s="40" t="s">
        <v>165</v>
      </c>
      <c r="C140" s="7"/>
      <c r="D140" s="41">
        <f t="shared" si="14"/>
        <v>32</v>
      </c>
      <c r="E140" s="37">
        <f>'[2]31. ООО "32 ПРАКТИКА ПЛЮС"'!$H$21</f>
        <v>0</v>
      </c>
      <c r="F140" s="37">
        <f>'[2]31. ООО "32 ПРАКТИКА ПЛЮС"'!$H$23</f>
        <v>3</v>
      </c>
      <c r="G140" s="37">
        <f>'[2]31. ООО "32 ПРАКТИКА ПЛЮС"'!$H$27</f>
        <v>2</v>
      </c>
      <c r="H140" s="37">
        <f>'[2]31. ООО "32 ПРАКТИКА ПЛЮС"'!$H$30</f>
        <v>3</v>
      </c>
      <c r="I140" s="37">
        <f>'[2]31. ООО "32 ПРАКТИКА ПЛЮС"'!$H$32</f>
        <v>5</v>
      </c>
      <c r="J140" s="37">
        <f>'[2]31. ООО "32 ПРАКТИКА ПЛЮС"'!$H$36</f>
        <v>2</v>
      </c>
      <c r="K140" s="37">
        <f>'[2]31. ООО "32 ПРАКТИКА ПЛЮС"'!$H$39</f>
        <v>5</v>
      </c>
      <c r="L140" s="37">
        <f>'[2]31. ООО "32 ПРАКТИКА ПЛЮС"'!$H$43</f>
        <v>1</v>
      </c>
      <c r="M140" s="37">
        <f>'[2]31. ООО "32 ПРАКТИКА ПЛЮС"'!$H$47</f>
        <v>2</v>
      </c>
      <c r="N140" s="37">
        <f>'[2]31. ООО "32 ПРАКТИКА ПЛЮС"'!$H$50</f>
        <v>5</v>
      </c>
      <c r="O140" s="37">
        <f>'[2]31. ООО "32 ПРАКТИКА ПЛЮС"'!$H$53</f>
        <v>0</v>
      </c>
      <c r="P140" s="38" t="str">
        <f>'[2]31. ООО "32 ПРАКТИКА ПЛЮС"'!$H$56</f>
        <v>-</v>
      </c>
      <c r="Q140" s="37">
        <f>'[2]31. ООО "32 ПРАКТИКА ПЛЮС"'!$H$59</f>
        <v>4</v>
      </c>
      <c r="R140" s="37">
        <f>'[2]31. ООО "32 ПРАКТИКА ПЛЮС"'!$H$68</f>
        <v>0</v>
      </c>
      <c r="S140" s="28"/>
      <c r="U140" s="153"/>
    </row>
    <row r="141" spans="1:21" ht="25.5" hidden="1" outlineLevel="1" x14ac:dyDescent="0.25">
      <c r="A141" s="14"/>
      <c r="B141" s="40" t="s">
        <v>166</v>
      </c>
      <c r="C141" s="7"/>
      <c r="D141" s="41">
        <f t="shared" si="14"/>
        <v>31</v>
      </c>
      <c r="E141" s="37">
        <f>'[3]31. ООО "32 ПРАКТИКА ПЛЮС"'!$H$21</f>
        <v>0</v>
      </c>
      <c r="F141" s="37">
        <f>'[3]31. ООО "32 ПРАКТИКА ПЛЮС"'!$H$23</f>
        <v>2</v>
      </c>
      <c r="G141" s="37">
        <f>'[3]31. ООО "32 ПРАКТИКА ПЛЮС"'!$H$27</f>
        <v>2</v>
      </c>
      <c r="H141" s="37">
        <f>'[3]31. ООО "32 ПРАКТИКА ПЛЮС"'!$H$30</f>
        <v>3</v>
      </c>
      <c r="I141" s="37">
        <f>'[3]31. ООО "32 ПРАКТИКА ПЛЮС"'!$H$32</f>
        <v>5</v>
      </c>
      <c r="J141" s="37">
        <f>'[3]31. ООО "32 ПРАКТИКА ПЛЮС"'!$H$36</f>
        <v>2</v>
      </c>
      <c r="K141" s="37">
        <f>'[3]31. ООО "32 ПРАКТИКА ПЛЮС"'!$H$39</f>
        <v>3</v>
      </c>
      <c r="L141" s="37">
        <f>'[3]31. ООО "32 ПРАКТИКА ПЛЮС"'!$H$43</f>
        <v>1</v>
      </c>
      <c r="M141" s="37">
        <f>'[3]31. ООО "32 ПРАКТИКА ПЛЮС"'!$H$47</f>
        <v>2</v>
      </c>
      <c r="N141" s="37">
        <f>'[3]31. ООО "32 ПРАКТИКА ПЛЮС"'!$H$50</f>
        <v>5</v>
      </c>
      <c r="O141" s="37">
        <f>'[3]31. ООО "32 ПРАКТИКА ПЛЮС"'!$H$53</f>
        <v>4</v>
      </c>
      <c r="P141" s="38" t="str">
        <f>'[3]31. ООО "32 ПРАКТИКА ПЛЮС"'!$H$56</f>
        <v>Не оценивается</v>
      </c>
      <c r="Q141" s="37">
        <f>'[3]31. ООО "32 ПРАКТИКА ПЛЮС"'!$H$59</f>
        <v>2</v>
      </c>
      <c r="R141" s="37">
        <f>'[3]31. ООО "32 ПРАКТИКА ПЛЮС"'!$H$68</f>
        <v>0</v>
      </c>
      <c r="S141" s="28"/>
      <c r="U141" s="153"/>
    </row>
    <row r="142" spans="1:21" ht="25.5" hidden="1" outlineLevel="1" x14ac:dyDescent="0.25">
      <c r="A142" s="14"/>
      <c r="B142" s="40" t="s">
        <v>167</v>
      </c>
      <c r="C142" s="7"/>
      <c r="D142" s="41">
        <f t="shared" si="14"/>
        <v>31</v>
      </c>
      <c r="E142" s="37">
        <f>'[4]31. ООО "32 ПРАКТИКА ПЛЮС"'!$H$21</f>
        <v>0</v>
      </c>
      <c r="F142" s="37">
        <f>'[4]31. ООО "32 ПРАКТИКА ПЛЮС"'!$H$23</f>
        <v>2</v>
      </c>
      <c r="G142" s="37">
        <f>'[4]31. ООО "32 ПРАКТИКА ПЛЮС"'!$H$27</f>
        <v>2</v>
      </c>
      <c r="H142" s="37">
        <f>'[4]31. ООО "32 ПРАКТИКА ПЛЮС"'!$H$30</f>
        <v>3</v>
      </c>
      <c r="I142" s="37">
        <f>'[4]31. ООО "32 ПРАКТИКА ПЛЮС"'!$H$32</f>
        <v>5</v>
      </c>
      <c r="J142" s="37">
        <f>'[4]31. ООО "32 ПРАКТИКА ПЛЮС"'!$H$36</f>
        <v>2</v>
      </c>
      <c r="K142" s="37">
        <f>'[4]31. ООО "32 ПРАКТИКА ПЛЮС"'!$H$39</f>
        <v>3</v>
      </c>
      <c r="L142" s="37">
        <f>'[4]31. ООО "32 ПРАКТИКА ПЛЮС"'!$H$43</f>
        <v>1</v>
      </c>
      <c r="M142" s="37">
        <f>'[4]31. ООО "32 ПРАКТИКА ПЛЮС"'!$H$47</f>
        <v>2</v>
      </c>
      <c r="N142" s="37">
        <f>'[4]31. ООО "32 ПРАКТИКА ПЛЮС"'!$H$50</f>
        <v>5</v>
      </c>
      <c r="O142" s="37">
        <f>'[4]31. ООО "32 ПРАКТИКА ПЛЮС"'!$H$53</f>
        <v>4</v>
      </c>
      <c r="P142" s="38" t="str">
        <f>'[4]31. ООО "32 ПРАКТИКА ПЛЮС"'!$H$56</f>
        <v>Не оценивается</v>
      </c>
      <c r="Q142" s="37">
        <f>'[4]31. ООО "32 ПРАКТИКА ПЛЮС"'!$H$59</f>
        <v>2</v>
      </c>
      <c r="R142" s="37">
        <f>'[4]31. ООО "32 ПРАКТИКА ПЛЮС"'!$H$68</f>
        <v>0</v>
      </c>
      <c r="S142" s="28"/>
      <c r="U142" s="153"/>
    </row>
    <row r="143" spans="1:21" ht="15.75" hidden="1" outlineLevel="1" x14ac:dyDescent="0.25">
      <c r="A143" s="14"/>
      <c r="B143" s="40" t="s">
        <v>33</v>
      </c>
      <c r="C143" s="7"/>
      <c r="D143" s="41">
        <f t="shared" si="14"/>
        <v>32</v>
      </c>
      <c r="E143" s="37">
        <f>'[5]31. ООО "32 ПРАКТИКА ПЛЮС"'!$H$21</f>
        <v>0</v>
      </c>
      <c r="F143" s="37">
        <f>'[5]31. ООО "32 ПРАКТИКА ПЛЮС"'!$H$23</f>
        <v>3</v>
      </c>
      <c r="G143" s="37">
        <f>'[5]31. ООО "32 ПРАКТИКА ПЛЮС"'!$H$27</f>
        <v>2</v>
      </c>
      <c r="H143" s="37">
        <f>'[5]31. ООО "32 ПРАКТИКА ПЛЮС"'!$H$30</f>
        <v>3</v>
      </c>
      <c r="I143" s="37">
        <f>'[5]31. ООО "32 ПРАКТИКА ПЛЮС"'!$H$32</f>
        <v>5</v>
      </c>
      <c r="J143" s="37">
        <f>'[5]31. ООО "32 ПРАКТИКА ПЛЮС"'!$H$36</f>
        <v>2</v>
      </c>
      <c r="K143" s="37">
        <f>'[5]31. ООО "32 ПРАКТИКА ПЛЮС"'!$H$39</f>
        <v>3</v>
      </c>
      <c r="L143" s="37">
        <f>'[5]31. ООО "32 ПРАКТИКА ПЛЮС"'!$H$43</f>
        <v>1</v>
      </c>
      <c r="M143" s="37">
        <f>'[5]31. ООО "32 ПРАКТИКА ПЛЮС"'!$H$47</f>
        <v>2</v>
      </c>
      <c r="N143" s="37">
        <f>'[5]31. ООО "32 ПРАКТИКА ПЛЮС"'!$H$50</f>
        <v>5</v>
      </c>
      <c r="O143" s="37">
        <f>'[5]31. ООО "32 ПРАКТИКА ПЛЮС"'!$H$53</f>
        <v>4</v>
      </c>
      <c r="P143" s="38">
        <f>'[5]31. ООО "32 ПРАКТИКА ПЛЮС"'!$H$56</f>
        <v>0</v>
      </c>
      <c r="Q143" s="37">
        <f>'[5]31. ООО "32 ПРАКТИКА ПЛЮС"'!$H$59</f>
        <v>2</v>
      </c>
      <c r="R143" s="37">
        <f>'[5]31. ООО "32 ПРАКТИКА ПЛЮС"'!$H$68</f>
        <v>0</v>
      </c>
      <c r="S143" s="28"/>
      <c r="U143" s="153"/>
    </row>
    <row r="144" spans="1:21" ht="15.75" hidden="1" outlineLevel="1" x14ac:dyDescent="0.25">
      <c r="A144" s="14"/>
      <c r="B144" s="40" t="s">
        <v>168</v>
      </c>
      <c r="C144" s="7"/>
      <c r="D144" s="41">
        <f t="shared" si="14"/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9"/>
      <c r="Q144" s="37"/>
      <c r="R144" s="37"/>
      <c r="S144" s="28"/>
      <c r="U144" s="153"/>
    </row>
    <row r="145" spans="1:21" ht="30" customHeight="1" collapsed="1" x14ac:dyDescent="0.25">
      <c r="A145" s="14">
        <v>18</v>
      </c>
      <c r="B145" s="40" t="s">
        <v>200</v>
      </c>
      <c r="C145" s="15" t="s">
        <v>270</v>
      </c>
      <c r="D145" s="41">
        <f t="shared" si="14"/>
        <v>38.4</v>
      </c>
      <c r="E145" s="37">
        <f t="shared" ref="E145:R145" si="22">SUM(E146:E151)/5</f>
        <v>0</v>
      </c>
      <c r="F145" s="37">
        <f t="shared" si="22"/>
        <v>1.4</v>
      </c>
      <c r="G145" s="37">
        <f t="shared" si="22"/>
        <v>2</v>
      </c>
      <c r="H145" s="37">
        <f t="shared" si="22"/>
        <v>3</v>
      </c>
      <c r="I145" s="37">
        <f t="shared" si="22"/>
        <v>3</v>
      </c>
      <c r="J145" s="37">
        <f t="shared" si="22"/>
        <v>2</v>
      </c>
      <c r="K145" s="37">
        <f t="shared" si="22"/>
        <v>5</v>
      </c>
      <c r="L145" s="37">
        <f t="shared" si="22"/>
        <v>0.8</v>
      </c>
      <c r="M145" s="37">
        <f t="shared" si="22"/>
        <v>3.2</v>
      </c>
      <c r="N145" s="37">
        <f t="shared" si="22"/>
        <v>5</v>
      </c>
      <c r="O145" s="37">
        <f t="shared" si="22"/>
        <v>4</v>
      </c>
      <c r="P145" s="37">
        <f t="shared" si="22"/>
        <v>0</v>
      </c>
      <c r="Q145" s="37">
        <f t="shared" si="22"/>
        <v>4</v>
      </c>
      <c r="R145" s="37">
        <f t="shared" si="22"/>
        <v>5</v>
      </c>
      <c r="S145" s="28"/>
      <c r="T145" s="35">
        <f>SUM(D146:D151)/5-D145</f>
        <v>0</v>
      </c>
      <c r="U145" s="153">
        <f>'прошедшие до комиссии'!M19</f>
        <v>4665158.88</v>
      </c>
    </row>
    <row r="146" spans="1:21" ht="15.75" hidden="1" outlineLevel="1" x14ac:dyDescent="0.25">
      <c r="A146" s="14"/>
      <c r="B146" s="40" t="s">
        <v>313</v>
      </c>
      <c r="C146" s="7"/>
      <c r="D146" s="41">
        <f t="shared" si="14"/>
        <v>36</v>
      </c>
      <c r="E146" s="37">
        <f>'[1]34. ЗАО "Олданс"'!$H$21</f>
        <v>0</v>
      </c>
      <c r="F146" s="37">
        <f>'[1]34. ЗАО "Олданс"'!$H$23</f>
        <v>1</v>
      </c>
      <c r="G146" s="37">
        <f>'[1]34. ЗАО "Олданс"'!$H$27</f>
        <v>2</v>
      </c>
      <c r="H146" s="37">
        <f>'[1]34. ЗАО "Олданс"'!$H$30</f>
        <v>3</v>
      </c>
      <c r="I146" s="37">
        <f>'[1]34. ЗАО "Олданс"'!$H$32</f>
        <v>0</v>
      </c>
      <c r="J146" s="37">
        <f>'[1]34. ЗАО "Олданс"'!$H$36</f>
        <v>2</v>
      </c>
      <c r="K146" s="37">
        <f>'[1]34. ЗАО "Олданс"'!$H$39</f>
        <v>5</v>
      </c>
      <c r="L146" s="37">
        <f>'[1]34. ЗАО "Олданс"'!$H$43</f>
        <v>1</v>
      </c>
      <c r="M146" s="37">
        <f>'[1]34. ЗАО "Олданс"'!$H$47</f>
        <v>4</v>
      </c>
      <c r="N146" s="37">
        <f>'[1]34. ЗАО "Олданс"'!$H$50</f>
        <v>5</v>
      </c>
      <c r="O146" s="37">
        <f>'[1]34. ЗАО "Олданс"'!$H$53</f>
        <v>4</v>
      </c>
      <c r="P146" s="38">
        <f>'[1]34. ЗАО "Олданс"'!$H$56</f>
        <v>0</v>
      </c>
      <c r="Q146" s="37">
        <f>'[1]34. ЗАО "Олданс"'!$H$59</f>
        <v>4</v>
      </c>
      <c r="R146" s="37">
        <f>'[1]34. ЗАО "Олданс"'!$H$68</f>
        <v>5</v>
      </c>
      <c r="S146" s="28"/>
      <c r="U146" s="153"/>
    </row>
    <row r="147" spans="1:21" ht="15.75" hidden="1" outlineLevel="1" x14ac:dyDescent="0.25">
      <c r="A147" s="14"/>
      <c r="B147" s="40" t="s">
        <v>165</v>
      </c>
      <c r="C147" s="7"/>
      <c r="D147" s="41">
        <f t="shared" si="14"/>
        <v>39</v>
      </c>
      <c r="E147" s="37">
        <f>'[2]34. ЗАО "Олданс"'!$H$21</f>
        <v>0</v>
      </c>
      <c r="F147" s="37">
        <f>'[2]34. ЗАО "Олданс"'!$H$23</f>
        <v>1</v>
      </c>
      <c r="G147" s="37">
        <f>'[2]34. ЗАО "Олданс"'!$H$27</f>
        <v>2</v>
      </c>
      <c r="H147" s="37">
        <f>'[2]34. ЗАО "Олданс"'!$H$30</f>
        <v>3</v>
      </c>
      <c r="I147" s="37">
        <f>'[2]34. ЗАО "Олданс"'!$H$32</f>
        <v>5</v>
      </c>
      <c r="J147" s="37">
        <f>'[2]34. ЗАО "Олданс"'!$H$36</f>
        <v>2</v>
      </c>
      <c r="K147" s="37">
        <f>'[2]34. ЗАО "Олданс"'!$H$39</f>
        <v>5</v>
      </c>
      <c r="L147" s="37">
        <f>'[2]34. ЗАО "Олданс"'!$H$43</f>
        <v>1</v>
      </c>
      <c r="M147" s="37">
        <f>'[2]34. ЗАО "Олданс"'!$H$47</f>
        <v>2</v>
      </c>
      <c r="N147" s="37">
        <f>'[2]34. ЗАО "Олданс"'!$H$50</f>
        <v>5</v>
      </c>
      <c r="O147" s="37">
        <f>'[2]34. ЗАО "Олданс"'!$H$53</f>
        <v>4</v>
      </c>
      <c r="P147" s="38" t="str">
        <f>'[2]34. ЗАО "Олданс"'!$H$56</f>
        <v>-</v>
      </c>
      <c r="Q147" s="37">
        <f>'[2]34. ЗАО "Олданс"'!$H$59</f>
        <v>4</v>
      </c>
      <c r="R147" s="37">
        <f>'[2]34. ЗАО "Олданс"'!$H$68</f>
        <v>5</v>
      </c>
      <c r="S147" s="28"/>
      <c r="U147" s="153"/>
    </row>
    <row r="148" spans="1:21" ht="25.5" hidden="1" outlineLevel="1" x14ac:dyDescent="0.25">
      <c r="A148" s="14"/>
      <c r="B148" s="40" t="s">
        <v>166</v>
      </c>
      <c r="C148" s="7"/>
      <c r="D148" s="41">
        <f t="shared" si="14"/>
        <v>42</v>
      </c>
      <c r="E148" s="37">
        <f>'[3]34. ЗАО "Олданс"'!$H$21</f>
        <v>0</v>
      </c>
      <c r="F148" s="37">
        <f>'[3]34. ЗАО "Олданс"'!$H$23</f>
        <v>2</v>
      </c>
      <c r="G148" s="37">
        <f>'[3]34. ЗАО "Олданс"'!$H$27</f>
        <v>2</v>
      </c>
      <c r="H148" s="37">
        <f>'[3]34. ЗАО "Олданс"'!$H$30</f>
        <v>3</v>
      </c>
      <c r="I148" s="37">
        <f>'[3]34. ЗАО "Олданс"'!$H$32</f>
        <v>5</v>
      </c>
      <c r="J148" s="37">
        <f>'[3]34. ЗАО "Олданс"'!$H$36</f>
        <v>2</v>
      </c>
      <c r="K148" s="37">
        <f>'[3]34. ЗАО "Олданс"'!$H$39</f>
        <v>5</v>
      </c>
      <c r="L148" s="37">
        <f>'[3]34. ЗАО "Олданс"'!$H$43</f>
        <v>1</v>
      </c>
      <c r="M148" s="37">
        <f>'[3]34. ЗАО "Олданс"'!$H$47</f>
        <v>4</v>
      </c>
      <c r="N148" s="37">
        <f>'[3]34. ЗАО "Олданс"'!$H$50</f>
        <v>5</v>
      </c>
      <c r="O148" s="37">
        <f>'[3]34. ЗАО "Олданс"'!$H$53</f>
        <v>4</v>
      </c>
      <c r="P148" s="38" t="str">
        <f>'[3]34. ЗАО "Олданс"'!$H$56</f>
        <v>Не оценивается</v>
      </c>
      <c r="Q148" s="37">
        <f>'[3]34. ЗАО "Олданс"'!$H$59</f>
        <v>4</v>
      </c>
      <c r="R148" s="37">
        <f>'[3]34. ЗАО "Олданс"'!$H$68</f>
        <v>5</v>
      </c>
      <c r="S148" s="28"/>
      <c r="U148" s="153"/>
    </row>
    <row r="149" spans="1:21" ht="25.5" hidden="1" outlineLevel="1" x14ac:dyDescent="0.25">
      <c r="A149" s="14"/>
      <c r="B149" s="40" t="s">
        <v>167</v>
      </c>
      <c r="C149" s="7"/>
      <c r="D149" s="41">
        <f t="shared" si="14"/>
        <v>42</v>
      </c>
      <c r="E149" s="37">
        <f>'[4]34. ЗАО "Олданс"'!$H$21</f>
        <v>0</v>
      </c>
      <c r="F149" s="37">
        <f>'[4]34. ЗАО "Олданс"'!$H$23</f>
        <v>2</v>
      </c>
      <c r="G149" s="37">
        <f>'[4]34. ЗАО "Олданс"'!$H$27</f>
        <v>2</v>
      </c>
      <c r="H149" s="37">
        <f>'[4]34. ЗАО "Олданс"'!$H$30</f>
        <v>3</v>
      </c>
      <c r="I149" s="37">
        <f>'[4]34. ЗАО "Олданс"'!$H$32</f>
        <v>5</v>
      </c>
      <c r="J149" s="37">
        <f>'[4]34. ЗАО "Олданс"'!$H$36</f>
        <v>2</v>
      </c>
      <c r="K149" s="37">
        <f>'[4]34. ЗАО "Олданс"'!$H$39</f>
        <v>5</v>
      </c>
      <c r="L149" s="37">
        <f>'[4]34. ЗАО "Олданс"'!$H$43</f>
        <v>1</v>
      </c>
      <c r="M149" s="37">
        <f>'[4]34. ЗАО "Олданс"'!$H$47</f>
        <v>4</v>
      </c>
      <c r="N149" s="37">
        <f>'[4]34. ЗАО "Олданс"'!$H$50</f>
        <v>5</v>
      </c>
      <c r="O149" s="37">
        <f>'[4]34. ЗАО "Олданс"'!$H$53</f>
        <v>4</v>
      </c>
      <c r="P149" s="38" t="str">
        <f>'[4]34. ЗАО "Олданс"'!$H$56</f>
        <v>Не оценивается</v>
      </c>
      <c r="Q149" s="37">
        <f>'[4]34. ЗАО "Олданс"'!$H$59</f>
        <v>4</v>
      </c>
      <c r="R149" s="37">
        <f>'[4]34. ЗАО "Олданс"'!$H$68</f>
        <v>5</v>
      </c>
      <c r="S149" s="28"/>
      <c r="U149" s="153"/>
    </row>
    <row r="150" spans="1:21" ht="15.75" hidden="1" outlineLevel="1" x14ac:dyDescent="0.25">
      <c r="A150" s="14"/>
      <c r="B150" s="40" t="s">
        <v>33</v>
      </c>
      <c r="C150" s="7"/>
      <c r="D150" s="41">
        <f t="shared" si="14"/>
        <v>33</v>
      </c>
      <c r="E150" s="37">
        <f>'[5]34. ЗАО "Олданс"'!$H$21</f>
        <v>0</v>
      </c>
      <c r="F150" s="37">
        <f>'[5]34. ЗАО "Олданс"'!$H$23</f>
        <v>1</v>
      </c>
      <c r="G150" s="37">
        <f>'[5]34. ЗАО "Олданс"'!$H$27</f>
        <v>2</v>
      </c>
      <c r="H150" s="37">
        <f>'[5]34. ЗАО "Олданс"'!$H$30</f>
        <v>3</v>
      </c>
      <c r="I150" s="37">
        <f>'[5]34. ЗАО "Олданс"'!$H$32</f>
        <v>0</v>
      </c>
      <c r="J150" s="37">
        <f>'[5]34. ЗАО "Олданс"'!$H$36</f>
        <v>2</v>
      </c>
      <c r="K150" s="37">
        <f>'[5]34. ЗАО "Олданс"'!$H$39</f>
        <v>5</v>
      </c>
      <c r="L150" s="37">
        <f>'[5]34. ЗАО "Олданс"'!$H$43</f>
        <v>0</v>
      </c>
      <c r="M150" s="37">
        <f>'[5]34. ЗАО "Олданс"'!$H$47</f>
        <v>2</v>
      </c>
      <c r="N150" s="37">
        <f>'[5]34. ЗАО "Олданс"'!$H$50</f>
        <v>5</v>
      </c>
      <c r="O150" s="37">
        <f>'[5]34. ЗАО "Олданс"'!$H$53</f>
        <v>4</v>
      </c>
      <c r="P150" s="38">
        <f>'[5]34. ЗАО "Олданс"'!$H$56</f>
        <v>0</v>
      </c>
      <c r="Q150" s="37">
        <f>'[5]34. ЗАО "Олданс"'!$H$59</f>
        <v>4</v>
      </c>
      <c r="R150" s="37">
        <f>'[5]34. ЗАО "Олданс"'!$H$68</f>
        <v>5</v>
      </c>
      <c r="S150" s="28"/>
      <c r="U150" s="153"/>
    </row>
    <row r="151" spans="1:21" ht="15.75" hidden="1" outlineLevel="1" x14ac:dyDescent="0.25">
      <c r="A151" s="14"/>
      <c r="B151" s="40" t="s">
        <v>168</v>
      </c>
      <c r="C151" s="7"/>
      <c r="D151" s="41">
        <f t="shared" si="14"/>
        <v>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9"/>
      <c r="Q151" s="37"/>
      <c r="R151" s="37"/>
      <c r="S151" s="28"/>
      <c r="U151" s="153"/>
    </row>
    <row r="152" spans="1:21" ht="63" collapsed="1" x14ac:dyDescent="0.25">
      <c r="A152" s="14">
        <v>19</v>
      </c>
      <c r="B152" s="40" t="s">
        <v>202</v>
      </c>
      <c r="C152" s="15" t="s">
        <v>201</v>
      </c>
      <c r="D152" s="41">
        <f t="shared" si="14"/>
        <v>27.8</v>
      </c>
      <c r="E152" s="37">
        <f t="shared" ref="E152:R152" si="23">SUM(E153:E158)/5</f>
        <v>0.4</v>
      </c>
      <c r="F152" s="37">
        <f t="shared" si="23"/>
        <v>2</v>
      </c>
      <c r="G152" s="37">
        <f t="shared" si="23"/>
        <v>2</v>
      </c>
      <c r="H152" s="37">
        <f t="shared" si="23"/>
        <v>3</v>
      </c>
      <c r="I152" s="37">
        <f t="shared" si="23"/>
        <v>3</v>
      </c>
      <c r="J152" s="37">
        <f t="shared" si="23"/>
        <v>2</v>
      </c>
      <c r="K152" s="37">
        <f t="shared" si="23"/>
        <v>5</v>
      </c>
      <c r="L152" s="37">
        <f t="shared" si="23"/>
        <v>0.6</v>
      </c>
      <c r="M152" s="37">
        <f t="shared" si="23"/>
        <v>2.4</v>
      </c>
      <c r="N152" s="37">
        <f t="shared" si="23"/>
        <v>4.5999999999999996</v>
      </c>
      <c r="O152" s="37">
        <f t="shared" si="23"/>
        <v>0</v>
      </c>
      <c r="P152" s="37">
        <f t="shared" si="23"/>
        <v>0</v>
      </c>
      <c r="Q152" s="37">
        <f t="shared" si="23"/>
        <v>2.8</v>
      </c>
      <c r="R152" s="37">
        <f t="shared" si="23"/>
        <v>0</v>
      </c>
      <c r="S152" s="28"/>
      <c r="T152" s="35">
        <f>SUM(D153:D158)/5-D152</f>
        <v>0</v>
      </c>
      <c r="U152" s="153">
        <f>'прошедшие до комиссии'!M20</f>
        <v>1043625</v>
      </c>
    </row>
    <row r="153" spans="1:21" ht="15.75" hidden="1" outlineLevel="1" x14ac:dyDescent="0.25">
      <c r="A153" s="14"/>
      <c r="B153" s="40" t="s">
        <v>313</v>
      </c>
      <c r="C153" s="7"/>
      <c r="D153" s="41">
        <f t="shared" si="14"/>
        <v>29</v>
      </c>
      <c r="E153" s="37">
        <f>'[1]35. ИП Медянникова Е. А.'!$H$21</f>
        <v>2</v>
      </c>
      <c r="F153" s="37">
        <f>'[1]35. ИП Медянникова Е. А.'!$H$23</f>
        <v>2</v>
      </c>
      <c r="G153" s="37">
        <f>'[1]35. ИП Медянникова Е. А.'!$H$27</f>
        <v>2</v>
      </c>
      <c r="H153" s="37">
        <f>'[1]35. ИП Медянникова Е. А.'!$H$30</f>
        <v>3</v>
      </c>
      <c r="I153" s="37">
        <f>'[1]35. ИП Медянникова Е. А.'!$H$32</f>
        <v>0</v>
      </c>
      <c r="J153" s="37">
        <f>'[1]35. ИП Медянникова Е. А.'!$H$36</f>
        <v>2</v>
      </c>
      <c r="K153" s="37">
        <f>'[1]35. ИП Медянникова Е. А.'!$H$39</f>
        <v>5</v>
      </c>
      <c r="L153" s="37">
        <f>'[1]35. ИП Медянникова Е. А.'!$H$43</f>
        <v>0</v>
      </c>
      <c r="M153" s="37">
        <f>'[1]35. ИП Медянникова Е. А.'!$H$47</f>
        <v>4</v>
      </c>
      <c r="N153" s="37">
        <f>'[1]35. ИП Медянникова Е. А.'!$H$50</f>
        <v>5</v>
      </c>
      <c r="O153" s="37">
        <f>'[1]35. ИП Медянникова Е. А.'!$H$53</f>
        <v>0</v>
      </c>
      <c r="P153" s="38">
        <f>'[1]35. ИП Медянникова Е. А.'!$H$56</f>
        <v>0</v>
      </c>
      <c r="Q153" s="37">
        <f>'[1]35. ИП Медянникова Е. А.'!$H$59</f>
        <v>4</v>
      </c>
      <c r="R153" s="37">
        <f>'[1]35. ИП Медянникова Е. А.'!$H$68</f>
        <v>0</v>
      </c>
      <c r="S153" s="28"/>
      <c r="U153" s="153"/>
    </row>
    <row r="154" spans="1:21" ht="15.75" hidden="1" outlineLevel="1" x14ac:dyDescent="0.25">
      <c r="A154" s="14"/>
      <c r="B154" s="40" t="s">
        <v>165</v>
      </c>
      <c r="C154" s="7"/>
      <c r="D154" s="41">
        <f t="shared" si="14"/>
        <v>27</v>
      </c>
      <c r="E154" s="37">
        <f>'[2]35. ИП Медянникова Е. А.'!$H$21</f>
        <v>0</v>
      </c>
      <c r="F154" s="37">
        <f>'[2]35. ИП Медянникова Е. А.'!$H$23</f>
        <v>2</v>
      </c>
      <c r="G154" s="37">
        <f>'[2]35. ИП Медянникова Е. А.'!$H$27</f>
        <v>2</v>
      </c>
      <c r="H154" s="37">
        <f>'[2]35. ИП Медянникова Е. А.'!$H$30</f>
        <v>3</v>
      </c>
      <c r="I154" s="37">
        <f>'[2]35. ИП Медянникова Е. А.'!$H$32</f>
        <v>5</v>
      </c>
      <c r="J154" s="37">
        <f>'[2]35. ИП Медянникова Е. А.'!$H$36</f>
        <v>2</v>
      </c>
      <c r="K154" s="37">
        <f>'[2]35. ИП Медянникова Е. А.'!$H$39</f>
        <v>5</v>
      </c>
      <c r="L154" s="37">
        <f>'[2]35. ИП Медянникова Е. А.'!$H$43</f>
        <v>1</v>
      </c>
      <c r="M154" s="37">
        <f>'[2]35. ИП Медянникова Е. А.'!$H$47</f>
        <v>0</v>
      </c>
      <c r="N154" s="37">
        <f>'[2]35. ИП Медянникова Е. А.'!$H$50</f>
        <v>3</v>
      </c>
      <c r="O154" s="37">
        <f>'[2]35. ИП Медянникова Е. А.'!$H$53</f>
        <v>0</v>
      </c>
      <c r="P154" s="38" t="str">
        <f>'[2]35. ИП Медянникова Е. А.'!$H$56</f>
        <v>-</v>
      </c>
      <c r="Q154" s="37">
        <f>'[2]35. ИП Медянникова Е. А.'!$H$59</f>
        <v>4</v>
      </c>
      <c r="R154" s="37">
        <f>'[2]35. ИП Медянникова Е. А.'!$H$68</f>
        <v>0</v>
      </c>
      <c r="S154" s="28"/>
      <c r="U154" s="153"/>
    </row>
    <row r="155" spans="1:21" ht="25.5" hidden="1" outlineLevel="1" x14ac:dyDescent="0.25">
      <c r="A155" s="14"/>
      <c r="B155" s="40" t="s">
        <v>166</v>
      </c>
      <c r="C155" s="7"/>
      <c r="D155" s="41">
        <f t="shared" si="14"/>
        <v>31</v>
      </c>
      <c r="E155" s="37">
        <f>'[3]35. ИП Медянникова Е. А.'!$H$21</f>
        <v>0</v>
      </c>
      <c r="F155" s="37">
        <f>'[3]35. ИП Медянникова Е. А.'!$H$23</f>
        <v>2</v>
      </c>
      <c r="G155" s="37">
        <f>'[3]35. ИП Медянникова Е. А.'!$H$27</f>
        <v>2</v>
      </c>
      <c r="H155" s="37">
        <f>'[3]35. ИП Медянникова Е. А.'!$H$30</f>
        <v>3</v>
      </c>
      <c r="I155" s="37">
        <f>'[3]35. ИП Медянникова Е. А.'!$H$32</f>
        <v>5</v>
      </c>
      <c r="J155" s="37">
        <f>'[3]35. ИП Медянникова Е. А.'!$H$36</f>
        <v>2</v>
      </c>
      <c r="K155" s="37">
        <f>'[3]35. ИП Медянникова Е. А.'!$H$39</f>
        <v>5</v>
      </c>
      <c r="L155" s="37">
        <f>'[3]35. ИП Медянникова Е. А.'!$H$43</f>
        <v>1</v>
      </c>
      <c r="M155" s="37">
        <f>'[3]35. ИП Медянникова Е. А.'!$H$47</f>
        <v>4</v>
      </c>
      <c r="N155" s="37">
        <f>'[3]35. ИП Медянникова Е. А.'!$H$50</f>
        <v>5</v>
      </c>
      <c r="O155" s="37">
        <f>'[3]35. ИП Медянникова Е. А.'!$H$53</f>
        <v>0</v>
      </c>
      <c r="P155" s="38" t="str">
        <f>'[3]35. ИП Медянникова Е. А.'!$H$56</f>
        <v>Не оценивается</v>
      </c>
      <c r="Q155" s="37">
        <f>'[3]35. ИП Медянникова Е. А.'!$H$59</f>
        <v>2</v>
      </c>
      <c r="R155" s="37">
        <f>'[3]35. ИП Медянникова Е. А.'!$H$68</f>
        <v>0</v>
      </c>
      <c r="S155" s="28"/>
      <c r="U155" s="153"/>
    </row>
    <row r="156" spans="1:21" ht="25.5" hidden="1" outlineLevel="1" x14ac:dyDescent="0.25">
      <c r="A156" s="14"/>
      <c r="B156" s="40" t="s">
        <v>167</v>
      </c>
      <c r="C156" s="7"/>
      <c r="D156" s="41">
        <f t="shared" si="14"/>
        <v>31</v>
      </c>
      <c r="E156" s="37">
        <f>'[4]35. ИП Медянникова Е. А.'!$H$21</f>
        <v>0</v>
      </c>
      <c r="F156" s="37">
        <f>'[4]35. ИП Медянникова Е. А.'!$H$23</f>
        <v>2</v>
      </c>
      <c r="G156" s="37">
        <f>'[4]35. ИП Медянникова Е. А.'!$H$27</f>
        <v>2</v>
      </c>
      <c r="H156" s="37">
        <f>'[4]35. ИП Медянникова Е. А.'!$H$30</f>
        <v>3</v>
      </c>
      <c r="I156" s="37">
        <f>'[4]35. ИП Медянникова Е. А.'!$H$32</f>
        <v>5</v>
      </c>
      <c r="J156" s="37">
        <f>'[4]35. ИП Медянникова Е. А.'!$H$36</f>
        <v>2</v>
      </c>
      <c r="K156" s="37">
        <f>'[4]35. ИП Медянникова Е. А.'!$H$39</f>
        <v>5</v>
      </c>
      <c r="L156" s="37">
        <f>'[4]35. ИП Медянникова Е. А.'!$H$43</f>
        <v>1</v>
      </c>
      <c r="M156" s="37">
        <f>'[4]35. ИП Медянникова Е. А.'!$H$47</f>
        <v>4</v>
      </c>
      <c r="N156" s="37">
        <f>'[4]35. ИП Медянникова Е. А.'!$H$50</f>
        <v>5</v>
      </c>
      <c r="O156" s="37">
        <f>'[4]35. ИП Медянникова Е. А.'!$H$53</f>
        <v>0</v>
      </c>
      <c r="P156" s="38" t="str">
        <f>'[4]35. ИП Медянникова Е. А.'!$H$56</f>
        <v>Не оценивается</v>
      </c>
      <c r="Q156" s="37">
        <f>'[4]35. ИП Медянникова Е. А.'!$H$59</f>
        <v>2</v>
      </c>
      <c r="R156" s="37">
        <f>'[4]35. ИП Медянникова Е. А.'!$H$68</f>
        <v>0</v>
      </c>
      <c r="S156" s="28"/>
      <c r="U156" s="153"/>
    </row>
    <row r="157" spans="1:21" ht="15.75" hidden="1" outlineLevel="1" x14ac:dyDescent="0.25">
      <c r="A157" s="14"/>
      <c r="B157" s="40" t="s">
        <v>33</v>
      </c>
      <c r="C157" s="7"/>
      <c r="D157" s="41">
        <f t="shared" si="14"/>
        <v>21</v>
      </c>
      <c r="E157" s="37">
        <f>'[5]35. ИП Медянникова Е. А.'!$H$21</f>
        <v>0</v>
      </c>
      <c r="F157" s="37">
        <f>'[5]35. ИП Медянникова Е. А.'!$H$23</f>
        <v>2</v>
      </c>
      <c r="G157" s="37">
        <f>'[5]35. ИП Медянникова Е. А.'!$H$27</f>
        <v>2</v>
      </c>
      <c r="H157" s="37">
        <f>'[5]35. ИП Медянникова Е. А.'!$H$30</f>
        <v>3</v>
      </c>
      <c r="I157" s="37">
        <f>'[5]35. ИП Медянникова Е. А.'!$H$32</f>
        <v>0</v>
      </c>
      <c r="J157" s="37">
        <f>'[5]35. ИП Медянникова Е. А.'!$H$36</f>
        <v>2</v>
      </c>
      <c r="K157" s="37">
        <f>'[5]35. ИП Медянникова Е. А.'!$H$39</f>
        <v>5</v>
      </c>
      <c r="L157" s="37">
        <f>'[5]35. ИП Медянникова Е. А.'!$H$43</f>
        <v>0</v>
      </c>
      <c r="M157" s="37">
        <f>'[5]35. ИП Медянникова Е. А.'!$H$47</f>
        <v>0</v>
      </c>
      <c r="N157" s="37">
        <f>'[5]35. ИП Медянникова Е. А.'!$H$50</f>
        <v>5</v>
      </c>
      <c r="O157" s="37">
        <f>'[5]35. ИП Медянникова Е. А.'!$H$53</f>
        <v>0</v>
      </c>
      <c r="P157" s="38">
        <f>'[5]35. ИП Медянникова Е. А.'!$H$56</f>
        <v>0</v>
      </c>
      <c r="Q157" s="37">
        <f>'[5]35. ИП Медянникова Е. А.'!$H$59</f>
        <v>2</v>
      </c>
      <c r="R157" s="37">
        <f>'[5]35. ИП Медянникова Е. А.'!$H$68</f>
        <v>0</v>
      </c>
      <c r="S157" s="28"/>
      <c r="U157" s="153"/>
    </row>
    <row r="158" spans="1:21" ht="15.75" hidden="1" outlineLevel="1" x14ac:dyDescent="0.25">
      <c r="A158" s="14"/>
      <c r="B158" s="40" t="s">
        <v>168</v>
      </c>
      <c r="C158" s="7"/>
      <c r="D158" s="41">
        <f t="shared" si="14"/>
        <v>0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9"/>
      <c r="Q158" s="37"/>
      <c r="R158" s="37"/>
      <c r="S158" s="28"/>
      <c r="U158" s="153"/>
    </row>
    <row r="159" spans="1:21" ht="47.25" collapsed="1" x14ac:dyDescent="0.25">
      <c r="A159" s="14">
        <v>20</v>
      </c>
      <c r="B159" s="43" t="s">
        <v>204</v>
      </c>
      <c r="C159" s="15" t="s">
        <v>203</v>
      </c>
      <c r="D159" s="41">
        <f t="shared" si="14"/>
        <v>24.2</v>
      </c>
      <c r="E159" s="37">
        <f t="shared" ref="E159:R159" si="24">SUM(E160:E165)/5</f>
        <v>0</v>
      </c>
      <c r="F159" s="37">
        <f t="shared" si="24"/>
        <v>1</v>
      </c>
      <c r="G159" s="37">
        <f t="shared" si="24"/>
        <v>2</v>
      </c>
      <c r="H159" s="37">
        <f t="shared" si="24"/>
        <v>3</v>
      </c>
      <c r="I159" s="37">
        <f t="shared" si="24"/>
        <v>3</v>
      </c>
      <c r="J159" s="37">
        <f t="shared" si="24"/>
        <v>2</v>
      </c>
      <c r="K159" s="37">
        <f t="shared" si="24"/>
        <v>5</v>
      </c>
      <c r="L159" s="37">
        <f t="shared" si="24"/>
        <v>0.8</v>
      </c>
      <c r="M159" s="37">
        <f t="shared" si="24"/>
        <v>0.4</v>
      </c>
      <c r="N159" s="37">
        <f t="shared" si="24"/>
        <v>2.4</v>
      </c>
      <c r="O159" s="37">
        <f t="shared" si="24"/>
        <v>2</v>
      </c>
      <c r="P159" s="37">
        <f t="shared" si="24"/>
        <v>0</v>
      </c>
      <c r="Q159" s="37">
        <f t="shared" si="24"/>
        <v>2.6</v>
      </c>
      <c r="R159" s="37">
        <f t="shared" si="24"/>
        <v>0</v>
      </c>
      <c r="S159" s="28"/>
      <c r="T159" s="35">
        <f>SUM(D160:D165)/5-D159</f>
        <v>0</v>
      </c>
      <c r="U159" s="153">
        <f>'прошедшие до комиссии'!M21</f>
        <v>1220877</v>
      </c>
    </row>
    <row r="160" spans="1:21" ht="78.75" hidden="1" outlineLevel="1" x14ac:dyDescent="0.25">
      <c r="A160" s="14"/>
      <c r="B160" s="40" t="s">
        <v>313</v>
      </c>
      <c r="C160" s="7"/>
      <c r="D160" s="41">
        <f t="shared" si="14"/>
        <v>23</v>
      </c>
      <c r="E160" s="37">
        <f>'[1]37. ООО "МедЛаб"'!$H$21</f>
        <v>0</v>
      </c>
      <c r="F160" s="37">
        <f>'[1]37. ООО "МедЛаб"'!$H$23</f>
        <v>1</v>
      </c>
      <c r="G160" s="37">
        <f>'[1]37. ООО "МедЛаб"'!$H$27</f>
        <v>2</v>
      </c>
      <c r="H160" s="37">
        <f>'[1]37. ООО "МедЛаб"'!$H$30</f>
        <v>3</v>
      </c>
      <c r="I160" s="37">
        <f>'[1]37. ООО "МедЛаб"'!$H$32</f>
        <v>0</v>
      </c>
      <c r="J160" s="37">
        <f>'[1]37. ООО "МедЛаб"'!$H$36</f>
        <v>2</v>
      </c>
      <c r="K160" s="37">
        <f>'[1]37. ООО "МедЛаб"'!$H$39</f>
        <v>5</v>
      </c>
      <c r="L160" s="37">
        <f>'[1]37. ООО "МедЛаб"'!$H$43</f>
        <v>1</v>
      </c>
      <c r="M160" s="37">
        <f>'[1]37. ООО "МедЛаб"'!$H$47</f>
        <v>2</v>
      </c>
      <c r="N160" s="37">
        <f>'[1]37. ООО "МедЛаб"'!$H$50</f>
        <v>3</v>
      </c>
      <c r="O160" s="37">
        <f>'[1]37. ООО "МедЛаб"'!$H$53</f>
        <v>2</v>
      </c>
      <c r="P160" s="38">
        <f>'[1]37. ООО "МедЛаб"'!$H$56</f>
        <v>0</v>
      </c>
      <c r="Q160" s="37">
        <f>'[1]37. ООО "МедЛаб"'!$H$59</f>
        <v>2</v>
      </c>
      <c r="R160" s="37">
        <f>'[1]37. ООО "МедЛаб"'!$H$68</f>
        <v>0</v>
      </c>
      <c r="S160" s="28" t="s">
        <v>312</v>
      </c>
      <c r="U160" s="153"/>
    </row>
    <row r="161" spans="1:21" ht="15.75" hidden="1" outlineLevel="1" x14ac:dyDescent="0.25">
      <c r="A161" s="14"/>
      <c r="B161" s="40" t="s">
        <v>165</v>
      </c>
      <c r="C161" s="7"/>
      <c r="D161" s="41">
        <f t="shared" si="14"/>
        <v>29</v>
      </c>
      <c r="E161" s="37">
        <f>'[2]37. ООО "МедЛаб"'!$H$21</f>
        <v>0</v>
      </c>
      <c r="F161" s="37">
        <f>'[2]37. ООО "МедЛаб"'!$H$23</f>
        <v>1</v>
      </c>
      <c r="G161" s="37">
        <f>'[2]37. ООО "МедЛаб"'!$H$27</f>
        <v>2</v>
      </c>
      <c r="H161" s="37">
        <f>'[2]37. ООО "МедЛаб"'!$H$30</f>
        <v>3</v>
      </c>
      <c r="I161" s="37">
        <f>'[2]37. ООО "МедЛаб"'!$H$32</f>
        <v>5</v>
      </c>
      <c r="J161" s="37">
        <f>'[2]37. ООО "МедЛаб"'!$H$36</f>
        <v>2</v>
      </c>
      <c r="K161" s="37">
        <f>'[2]37. ООО "МедЛаб"'!$H$39</f>
        <v>5</v>
      </c>
      <c r="L161" s="37">
        <f>'[2]37. ООО "МедЛаб"'!$H$43</f>
        <v>1</v>
      </c>
      <c r="M161" s="37">
        <f>'[2]37. ООО "МедЛаб"'!$H$47</f>
        <v>0</v>
      </c>
      <c r="N161" s="37">
        <f>'[2]37. ООО "МедЛаб"'!$H$50</f>
        <v>3</v>
      </c>
      <c r="O161" s="37">
        <f>'[2]37. ООО "МедЛаб"'!$H$53</f>
        <v>2</v>
      </c>
      <c r="P161" s="38" t="str">
        <f>'[2]37. ООО "МедЛаб"'!$H$56</f>
        <v>-</v>
      </c>
      <c r="Q161" s="37">
        <f>'[2]37. ООО "МедЛаб"'!$H$59</f>
        <v>5</v>
      </c>
      <c r="R161" s="37">
        <f>'[2]37. ООО "МедЛаб"'!$H$68</f>
        <v>0</v>
      </c>
      <c r="S161" s="28"/>
      <c r="U161" s="153"/>
    </row>
    <row r="162" spans="1:21" ht="25.5" hidden="1" outlineLevel="1" x14ac:dyDescent="0.25">
      <c r="A162" s="14"/>
      <c r="B162" s="40" t="s">
        <v>166</v>
      </c>
      <c r="C162" s="7"/>
      <c r="D162" s="41">
        <f t="shared" si="14"/>
        <v>26</v>
      </c>
      <c r="E162" s="37">
        <f>'[3]37. ООО "МедЛаб"'!$H$21</f>
        <v>0</v>
      </c>
      <c r="F162" s="37">
        <f>'[3]37. ООО "МедЛаб"'!$H$23</f>
        <v>1</v>
      </c>
      <c r="G162" s="37">
        <f>'[3]37. ООО "МедЛаб"'!$H$27</f>
        <v>2</v>
      </c>
      <c r="H162" s="37">
        <f>'[3]37. ООО "МедЛаб"'!$H$30</f>
        <v>3</v>
      </c>
      <c r="I162" s="37">
        <f>'[3]37. ООО "МедЛаб"'!$H$32</f>
        <v>5</v>
      </c>
      <c r="J162" s="37">
        <f>'[3]37. ООО "МедЛаб"'!$H$36</f>
        <v>2</v>
      </c>
      <c r="K162" s="37">
        <f>'[3]37. ООО "МедЛаб"'!$H$39</f>
        <v>5</v>
      </c>
      <c r="L162" s="37">
        <f>'[3]37. ООО "МедЛаб"'!$H$43</f>
        <v>1</v>
      </c>
      <c r="M162" s="37">
        <f>'[3]37. ООО "МедЛаб"'!$H$47</f>
        <v>0</v>
      </c>
      <c r="N162" s="37">
        <f>'[3]37. ООО "МедЛаб"'!$H$50</f>
        <v>3</v>
      </c>
      <c r="O162" s="37">
        <f>'[3]37. ООО "МедЛаб"'!$H$53</f>
        <v>2</v>
      </c>
      <c r="P162" s="38" t="str">
        <f>'[3]37. ООО "МедЛаб"'!$H$56</f>
        <v>Не оценивается</v>
      </c>
      <c r="Q162" s="37">
        <f>'[3]37. ООО "МедЛаб"'!$H$59</f>
        <v>2</v>
      </c>
      <c r="R162" s="37">
        <f>'[3]37. ООО "МедЛаб"'!$H$68</f>
        <v>0</v>
      </c>
      <c r="S162" s="28"/>
      <c r="U162" s="153"/>
    </row>
    <row r="163" spans="1:21" ht="25.5" hidden="1" outlineLevel="1" x14ac:dyDescent="0.25">
      <c r="A163" s="14"/>
      <c r="B163" s="40" t="s">
        <v>167</v>
      </c>
      <c r="C163" s="7"/>
      <c r="D163" s="41">
        <f t="shared" si="14"/>
        <v>26</v>
      </c>
      <c r="E163" s="37">
        <f>'[4]37. ООО "МедЛаб"'!$H$21</f>
        <v>0</v>
      </c>
      <c r="F163" s="37">
        <f>'[4]37. ООО "МедЛаб"'!$H$23</f>
        <v>1</v>
      </c>
      <c r="G163" s="37">
        <f>'[4]37. ООО "МедЛаб"'!$H$27</f>
        <v>2</v>
      </c>
      <c r="H163" s="37">
        <f>'[4]37. ООО "МедЛаб"'!$H$30</f>
        <v>3</v>
      </c>
      <c r="I163" s="37">
        <f>'[4]37. ООО "МедЛаб"'!$H$32</f>
        <v>5</v>
      </c>
      <c r="J163" s="37">
        <f>'[4]37. ООО "МедЛаб"'!$H$36</f>
        <v>2</v>
      </c>
      <c r="K163" s="37">
        <f>'[4]37. ООО "МедЛаб"'!$H$39</f>
        <v>5</v>
      </c>
      <c r="L163" s="37">
        <f>'[4]37. ООО "МедЛаб"'!$H$43</f>
        <v>1</v>
      </c>
      <c r="M163" s="37">
        <f>'[4]37. ООО "МедЛаб"'!$H$47</f>
        <v>0</v>
      </c>
      <c r="N163" s="37">
        <f>'[4]37. ООО "МедЛаб"'!$H$50</f>
        <v>3</v>
      </c>
      <c r="O163" s="37">
        <f>'[4]37. ООО "МедЛаб"'!$H$53</f>
        <v>2</v>
      </c>
      <c r="P163" s="38" t="str">
        <f>'[4]37. ООО "МедЛаб"'!$H$56</f>
        <v>Не оценивается</v>
      </c>
      <c r="Q163" s="37">
        <f>'[4]37. ООО "МедЛаб"'!$H$59</f>
        <v>2</v>
      </c>
      <c r="R163" s="37">
        <f>'[4]37. ООО "МедЛаб"'!$H$68</f>
        <v>0</v>
      </c>
      <c r="S163" s="28"/>
      <c r="U163" s="153"/>
    </row>
    <row r="164" spans="1:21" ht="15.75" hidden="1" outlineLevel="1" x14ac:dyDescent="0.25">
      <c r="A164" s="14"/>
      <c r="B164" s="40" t="s">
        <v>33</v>
      </c>
      <c r="C164" s="7"/>
      <c r="D164" s="41">
        <f t="shared" si="14"/>
        <v>17</v>
      </c>
      <c r="E164" s="37">
        <f>'[5]37. ООО "МедЛаб"'!$H$21</f>
        <v>0</v>
      </c>
      <c r="F164" s="37">
        <f>'[5]37. ООО "МедЛаб"'!$H$23</f>
        <v>1</v>
      </c>
      <c r="G164" s="37">
        <f>'[5]37. ООО "МедЛаб"'!$H$27</f>
        <v>2</v>
      </c>
      <c r="H164" s="37">
        <f>'[5]37. ООО "МедЛаб"'!$H$30</f>
        <v>3</v>
      </c>
      <c r="I164" s="37">
        <f>'[5]37. ООО "МедЛаб"'!$H$32</f>
        <v>0</v>
      </c>
      <c r="J164" s="37">
        <f>'[5]37. ООО "МедЛаб"'!$H$36</f>
        <v>2</v>
      </c>
      <c r="K164" s="37">
        <f>'[5]37. ООО "МедЛаб"'!$H$39</f>
        <v>5</v>
      </c>
      <c r="L164" s="37">
        <f>'[5]37. ООО "МедЛаб"'!$H$43</f>
        <v>0</v>
      </c>
      <c r="M164" s="37">
        <f>'[5]37. ООО "МедЛаб"'!$H$47</f>
        <v>0</v>
      </c>
      <c r="N164" s="37">
        <f>'[5]37. ООО "МедЛаб"'!$H$50</f>
        <v>0</v>
      </c>
      <c r="O164" s="37">
        <f>'[5]37. ООО "МедЛаб"'!$H$53</f>
        <v>2</v>
      </c>
      <c r="P164" s="38">
        <f>'[5]37. ООО "МедЛаб"'!$H$56</f>
        <v>0</v>
      </c>
      <c r="Q164" s="37">
        <f>'[5]37. ООО "МедЛаб"'!$H$59</f>
        <v>2</v>
      </c>
      <c r="R164" s="37">
        <f>'[5]37. ООО "МедЛаб"'!$H$68</f>
        <v>0</v>
      </c>
      <c r="S164" s="28"/>
      <c r="U164" s="153"/>
    </row>
    <row r="165" spans="1:21" ht="15.75" hidden="1" outlineLevel="1" x14ac:dyDescent="0.25">
      <c r="A165" s="14"/>
      <c r="B165" s="40" t="s">
        <v>168</v>
      </c>
      <c r="C165" s="7"/>
      <c r="D165" s="41">
        <f t="shared" si="14"/>
        <v>0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28"/>
      <c r="U165" s="153"/>
    </row>
    <row r="166" spans="1:21" ht="63" collapsed="1" x14ac:dyDescent="0.25">
      <c r="A166" s="14">
        <v>21</v>
      </c>
      <c r="B166" s="40" t="s">
        <v>206</v>
      </c>
      <c r="C166" s="15" t="s">
        <v>205</v>
      </c>
      <c r="D166" s="41">
        <f t="shared" si="14"/>
        <v>38.4</v>
      </c>
      <c r="E166" s="37">
        <f t="shared" ref="E166:R166" si="25">SUM(E167:E172)/5</f>
        <v>2</v>
      </c>
      <c r="F166" s="37">
        <f t="shared" si="25"/>
        <v>2.6</v>
      </c>
      <c r="G166" s="37">
        <f t="shared" si="25"/>
        <v>2</v>
      </c>
      <c r="H166" s="37">
        <f t="shared" si="25"/>
        <v>3</v>
      </c>
      <c r="I166" s="37">
        <f t="shared" si="25"/>
        <v>5</v>
      </c>
      <c r="J166" s="37">
        <f t="shared" si="25"/>
        <v>1.2</v>
      </c>
      <c r="K166" s="37">
        <f t="shared" si="25"/>
        <v>3.4</v>
      </c>
      <c r="L166" s="37">
        <f t="shared" si="25"/>
        <v>5</v>
      </c>
      <c r="M166" s="37">
        <f t="shared" si="25"/>
        <v>1.2</v>
      </c>
      <c r="N166" s="37">
        <f t="shared" si="25"/>
        <v>5</v>
      </c>
      <c r="O166" s="37">
        <f t="shared" si="25"/>
        <v>2</v>
      </c>
      <c r="P166" s="37">
        <f t="shared" si="25"/>
        <v>0</v>
      </c>
      <c r="Q166" s="37">
        <f t="shared" si="25"/>
        <v>5</v>
      </c>
      <c r="R166" s="37">
        <f t="shared" si="25"/>
        <v>1</v>
      </c>
      <c r="S166" s="28"/>
      <c r="T166" s="35">
        <f>SUM(D167:D172)/5-D166</f>
        <v>0</v>
      </c>
      <c r="U166" s="153">
        <f>'прошедшие до комиссии'!M22</f>
        <v>1114982</v>
      </c>
    </row>
    <row r="167" spans="1:21" ht="15.75" hidden="1" outlineLevel="1" x14ac:dyDescent="0.25">
      <c r="A167" s="14"/>
      <c r="B167" s="40" t="s">
        <v>313</v>
      </c>
      <c r="C167" s="7"/>
      <c r="D167" s="41">
        <f t="shared" si="14"/>
        <v>39</v>
      </c>
      <c r="E167" s="37">
        <f>'[1]40. ООО "ЧМУ"'!$H$21</f>
        <v>2</v>
      </c>
      <c r="F167" s="37">
        <f>'[1]40. ООО "ЧМУ"'!$H$23</f>
        <v>2</v>
      </c>
      <c r="G167" s="37">
        <f>'[1]40. ООО "ЧМУ"'!$H$27</f>
        <v>2</v>
      </c>
      <c r="H167" s="37">
        <f>'[1]40. ООО "ЧМУ"'!$H$30</f>
        <v>3</v>
      </c>
      <c r="I167" s="37">
        <f>'[1]40. ООО "ЧМУ"'!$H$32</f>
        <v>5</v>
      </c>
      <c r="J167" s="37">
        <f>'[1]40. ООО "ЧМУ"'!$H$36</f>
        <v>1</v>
      </c>
      <c r="K167" s="37">
        <f>'[1]40. ООО "ЧМУ"'!$H$39</f>
        <v>5</v>
      </c>
      <c r="L167" s="37">
        <f>'[1]40. ООО "ЧМУ"'!$H$43</f>
        <v>5</v>
      </c>
      <c r="M167" s="37">
        <f>'[1]40. ООО "ЧМУ"'!$H$47</f>
        <v>2</v>
      </c>
      <c r="N167" s="37">
        <f>'[1]40. ООО "ЧМУ"'!$H$50</f>
        <v>5</v>
      </c>
      <c r="O167" s="37">
        <f>'[1]40. ООО "ЧМУ"'!$H$53</f>
        <v>2</v>
      </c>
      <c r="P167" s="38">
        <f>'[1]40. ООО "ЧМУ"'!$H$56</f>
        <v>0</v>
      </c>
      <c r="Q167" s="37">
        <f>'[1]40. ООО "ЧМУ"'!$H$59</f>
        <v>5</v>
      </c>
      <c r="R167" s="37">
        <f>'[1]40. ООО "ЧМУ"'!$H$68</f>
        <v>0</v>
      </c>
      <c r="S167" s="28"/>
      <c r="U167" s="153"/>
    </row>
    <row r="168" spans="1:21" ht="15.75" hidden="1" outlineLevel="1" x14ac:dyDescent="0.25">
      <c r="A168" s="14"/>
      <c r="B168" s="40" t="s">
        <v>165</v>
      </c>
      <c r="C168" s="7"/>
      <c r="D168" s="41">
        <f t="shared" si="14"/>
        <v>42</v>
      </c>
      <c r="E168" s="37">
        <f>'[2]40. ООО "ЧМУ"'!$H$21</f>
        <v>2</v>
      </c>
      <c r="F168" s="37">
        <f>'[2]40. ООО "ЧМУ"'!$H$23</f>
        <v>3</v>
      </c>
      <c r="G168" s="37">
        <f>'[2]40. ООО "ЧМУ"'!$H$27</f>
        <v>2</v>
      </c>
      <c r="H168" s="37">
        <f>'[2]40. ООО "ЧМУ"'!$H$30</f>
        <v>3</v>
      </c>
      <c r="I168" s="37">
        <f>'[2]40. ООО "ЧМУ"'!$H$32</f>
        <v>5</v>
      </c>
      <c r="J168" s="37">
        <f>'[2]40. ООО "ЧМУ"'!$H$36</f>
        <v>2</v>
      </c>
      <c r="K168" s="37">
        <f>'[2]40. ООО "ЧМУ"'!$H$39</f>
        <v>3</v>
      </c>
      <c r="L168" s="37">
        <f>'[2]40. ООО "ЧМУ"'!$H$43</f>
        <v>5</v>
      </c>
      <c r="M168" s="37">
        <f>'[2]40. ООО "ЧМУ"'!$H$47</f>
        <v>0</v>
      </c>
      <c r="N168" s="37">
        <f>'[2]40. ООО "ЧМУ"'!$H$50</f>
        <v>5</v>
      </c>
      <c r="O168" s="37">
        <f>'[2]40. ООО "ЧМУ"'!$H$53</f>
        <v>2</v>
      </c>
      <c r="P168" s="38" t="str">
        <f>'[2]40. ООО "ЧМУ"'!$H$56</f>
        <v>-</v>
      </c>
      <c r="Q168" s="37">
        <f>'[2]40. ООО "ЧМУ"'!$H$59</f>
        <v>5</v>
      </c>
      <c r="R168" s="37">
        <f>'[2]40. ООО "ЧМУ"'!$H$68</f>
        <v>5</v>
      </c>
      <c r="S168" s="28"/>
      <c r="U168" s="153"/>
    </row>
    <row r="169" spans="1:21" ht="25.5" hidden="1" outlineLevel="1" x14ac:dyDescent="0.25">
      <c r="A169" s="14"/>
      <c r="B169" s="40" t="s">
        <v>166</v>
      </c>
      <c r="C169" s="7"/>
      <c r="D169" s="41">
        <f t="shared" si="14"/>
        <v>38</v>
      </c>
      <c r="E169" s="37">
        <f>'[3]40. ООО "ЧМУ"'!$H$21</f>
        <v>2</v>
      </c>
      <c r="F169" s="37">
        <f>'[3]40. ООО "ЧМУ"'!$H$23</f>
        <v>3</v>
      </c>
      <c r="G169" s="37">
        <f>'[3]40. ООО "ЧМУ"'!$H$27</f>
        <v>2</v>
      </c>
      <c r="H169" s="37">
        <f>'[3]40. ООО "ЧМУ"'!$H$30</f>
        <v>3</v>
      </c>
      <c r="I169" s="37">
        <f>'[3]40. ООО "ЧМУ"'!$H$32</f>
        <v>5</v>
      </c>
      <c r="J169" s="37">
        <f>'[3]40. ООО "ЧМУ"'!$H$36</f>
        <v>1</v>
      </c>
      <c r="K169" s="37">
        <f>'[3]40. ООО "ЧМУ"'!$H$39</f>
        <v>3</v>
      </c>
      <c r="L169" s="37">
        <f>'[3]40. ООО "ЧМУ"'!$H$43</f>
        <v>5</v>
      </c>
      <c r="M169" s="37">
        <f>'[3]40. ООО "ЧМУ"'!$H$47</f>
        <v>2</v>
      </c>
      <c r="N169" s="37">
        <f>'[3]40. ООО "ЧМУ"'!$H$50</f>
        <v>5</v>
      </c>
      <c r="O169" s="37">
        <f>'[3]40. ООО "ЧМУ"'!$H$53</f>
        <v>2</v>
      </c>
      <c r="P169" s="38" t="str">
        <f>'[3]40. ООО "ЧМУ"'!$H$56</f>
        <v>Не оценивается</v>
      </c>
      <c r="Q169" s="37">
        <f>'[3]40. ООО "ЧМУ"'!$H$59</f>
        <v>5</v>
      </c>
      <c r="R169" s="37">
        <f>'[3]40. ООО "ЧМУ"'!$H$68</f>
        <v>0</v>
      </c>
      <c r="S169" s="28"/>
      <c r="U169" s="153"/>
    </row>
    <row r="170" spans="1:21" ht="25.5" hidden="1" outlineLevel="1" x14ac:dyDescent="0.25">
      <c r="A170" s="14"/>
      <c r="B170" s="40" t="s">
        <v>167</v>
      </c>
      <c r="C170" s="7"/>
      <c r="D170" s="41">
        <f t="shared" si="14"/>
        <v>38</v>
      </c>
      <c r="E170" s="37">
        <f>'[4]40. ООО "ЧМУ"'!$H$21</f>
        <v>2</v>
      </c>
      <c r="F170" s="37">
        <f>'[4]40. ООО "ЧМУ"'!$H$23</f>
        <v>3</v>
      </c>
      <c r="G170" s="37">
        <f>'[4]40. ООО "ЧМУ"'!$H$27</f>
        <v>2</v>
      </c>
      <c r="H170" s="37">
        <f>'[4]40. ООО "ЧМУ"'!$H$30</f>
        <v>3</v>
      </c>
      <c r="I170" s="37">
        <f>'[4]40. ООО "ЧМУ"'!$H$32</f>
        <v>5</v>
      </c>
      <c r="J170" s="37">
        <f>'[4]40. ООО "ЧМУ"'!$H$36</f>
        <v>1</v>
      </c>
      <c r="K170" s="37">
        <f>'[4]40. ООО "ЧМУ"'!$H$39</f>
        <v>3</v>
      </c>
      <c r="L170" s="37">
        <f>'[4]40. ООО "ЧМУ"'!$H$43</f>
        <v>5</v>
      </c>
      <c r="M170" s="37">
        <f>'[4]40. ООО "ЧМУ"'!$H$47</f>
        <v>2</v>
      </c>
      <c r="N170" s="37">
        <f>'[4]40. ООО "ЧМУ"'!$H$50</f>
        <v>5</v>
      </c>
      <c r="O170" s="37">
        <f>'[4]40. ООО "ЧМУ"'!$H$53</f>
        <v>2</v>
      </c>
      <c r="P170" s="38" t="str">
        <f>'[4]40. ООО "ЧМУ"'!$H$56</f>
        <v>Не оценивается</v>
      </c>
      <c r="Q170" s="37">
        <f>'[4]40. ООО "ЧМУ"'!$H$59</f>
        <v>5</v>
      </c>
      <c r="R170" s="37">
        <f>'[4]40. ООО "ЧМУ"'!$H$68</f>
        <v>0</v>
      </c>
      <c r="S170" s="28"/>
      <c r="U170" s="153"/>
    </row>
    <row r="171" spans="1:21" ht="15.75" hidden="1" outlineLevel="1" x14ac:dyDescent="0.25">
      <c r="A171" s="14"/>
      <c r="B171" s="40" t="s">
        <v>33</v>
      </c>
      <c r="C171" s="7"/>
      <c r="D171" s="41">
        <f t="shared" si="14"/>
        <v>35</v>
      </c>
      <c r="E171" s="37">
        <f>'[5]40. ООО "ЧМУ"'!$H$21</f>
        <v>2</v>
      </c>
      <c r="F171" s="37">
        <f>'[5]40. ООО "ЧМУ"'!$H$23</f>
        <v>2</v>
      </c>
      <c r="G171" s="37">
        <f>'[5]40. ООО "ЧМУ"'!$H$27</f>
        <v>2</v>
      </c>
      <c r="H171" s="37">
        <f>'[5]40. ООО "ЧМУ"'!$H$30</f>
        <v>3</v>
      </c>
      <c r="I171" s="37">
        <f>'[5]40. ООО "ЧМУ"'!$H$32</f>
        <v>5</v>
      </c>
      <c r="J171" s="37">
        <f>'[5]40. ООО "ЧМУ"'!$H$36</f>
        <v>1</v>
      </c>
      <c r="K171" s="37">
        <f>'[5]40. ООО "ЧМУ"'!$H$39</f>
        <v>3</v>
      </c>
      <c r="L171" s="37">
        <f>'[5]40. ООО "ЧМУ"'!$H$43</f>
        <v>5</v>
      </c>
      <c r="M171" s="37">
        <f>'[5]40. ООО "ЧМУ"'!$H$47</f>
        <v>0</v>
      </c>
      <c r="N171" s="37">
        <f>'[5]40. ООО "ЧМУ"'!$H$50</f>
        <v>5</v>
      </c>
      <c r="O171" s="37">
        <f>'[5]40. ООО "ЧМУ"'!$H$53</f>
        <v>2</v>
      </c>
      <c r="P171" s="38">
        <f>'[5]40. ООО "ЧМУ"'!$H$56</f>
        <v>0</v>
      </c>
      <c r="Q171" s="37">
        <f>'[5]40. ООО "ЧМУ"'!$H$59</f>
        <v>5</v>
      </c>
      <c r="R171" s="37">
        <f>'[5]40. ООО "ЧМУ"'!$H$68</f>
        <v>0</v>
      </c>
      <c r="S171" s="28"/>
      <c r="U171" s="153"/>
    </row>
    <row r="172" spans="1:21" ht="15.75" hidden="1" outlineLevel="1" x14ac:dyDescent="0.25">
      <c r="A172" s="14"/>
      <c r="B172" s="40" t="s">
        <v>168</v>
      </c>
      <c r="C172" s="7"/>
      <c r="D172" s="41">
        <f t="shared" si="14"/>
        <v>0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28"/>
      <c r="U172" s="153"/>
    </row>
    <row r="173" spans="1:21" ht="114" customHeight="1" collapsed="1" x14ac:dyDescent="0.25">
      <c r="A173" s="14">
        <v>22</v>
      </c>
      <c r="B173" s="43" t="s">
        <v>207</v>
      </c>
      <c r="C173" s="15" t="s">
        <v>208</v>
      </c>
      <c r="D173" s="41">
        <f t="shared" si="14"/>
        <v>25.400000000000002</v>
      </c>
      <c r="E173" s="37">
        <f t="shared" ref="E173:R173" si="26">SUM(E174:E179)/5</f>
        <v>0</v>
      </c>
      <c r="F173" s="37">
        <f t="shared" si="26"/>
        <v>1</v>
      </c>
      <c r="G173" s="37">
        <f t="shared" si="26"/>
        <v>2</v>
      </c>
      <c r="H173" s="37">
        <f t="shared" si="26"/>
        <v>3</v>
      </c>
      <c r="I173" s="37">
        <f t="shared" si="26"/>
        <v>5</v>
      </c>
      <c r="J173" s="37">
        <f t="shared" si="26"/>
        <v>2</v>
      </c>
      <c r="K173" s="37">
        <f t="shared" si="26"/>
        <v>5</v>
      </c>
      <c r="L173" s="37">
        <f t="shared" si="26"/>
        <v>0.8</v>
      </c>
      <c r="M173" s="37">
        <f t="shared" si="26"/>
        <v>2</v>
      </c>
      <c r="N173" s="37">
        <f t="shared" si="26"/>
        <v>0</v>
      </c>
      <c r="O173" s="37">
        <f t="shared" si="26"/>
        <v>2</v>
      </c>
      <c r="P173" s="37">
        <f t="shared" si="26"/>
        <v>0</v>
      </c>
      <c r="Q173" s="37">
        <f t="shared" si="26"/>
        <v>2.6</v>
      </c>
      <c r="R173" s="37">
        <f t="shared" si="26"/>
        <v>0</v>
      </c>
      <c r="S173" s="28"/>
      <c r="T173" s="35">
        <f>SUM(D174:D179)/5-D173</f>
        <v>0</v>
      </c>
      <c r="U173" s="153">
        <f>'прошедшие до комиссии'!M23</f>
        <v>1675000</v>
      </c>
    </row>
    <row r="174" spans="1:21" ht="15.75" hidden="1" outlineLevel="1" x14ac:dyDescent="0.25">
      <c r="A174" s="14"/>
      <c r="B174" s="40" t="s">
        <v>313</v>
      </c>
      <c r="C174" s="7"/>
      <c r="D174" s="41">
        <f t="shared" si="14"/>
        <v>25</v>
      </c>
      <c r="E174" s="37">
        <f>'[1]41. ООО "Евромед плюс"'!$H$21</f>
        <v>0</v>
      </c>
      <c r="F174" s="37">
        <f>'[1]41. ООО "Евромед плюс"'!$H$23</f>
        <v>1</v>
      </c>
      <c r="G174" s="37">
        <f>'[1]41. ООО "Евромед плюс"'!$H$27</f>
        <v>2</v>
      </c>
      <c r="H174" s="37">
        <f>'[1]41. ООО "Евромед плюс"'!$H$30</f>
        <v>3</v>
      </c>
      <c r="I174" s="37">
        <f>'[1]41. ООО "Евромед плюс"'!$H$32</f>
        <v>5</v>
      </c>
      <c r="J174" s="37">
        <f>'[1]41. ООО "Евромед плюс"'!$H$36</f>
        <v>2</v>
      </c>
      <c r="K174" s="37">
        <f>'[1]41. ООО "Евромед плюс"'!$H$39</f>
        <v>5</v>
      </c>
      <c r="L174" s="37">
        <f>'[1]41. ООО "Евромед плюс"'!$H$43</f>
        <v>1</v>
      </c>
      <c r="M174" s="37">
        <f>'[1]41. ООО "Евромед плюс"'!$H$47</f>
        <v>2</v>
      </c>
      <c r="N174" s="37">
        <f>'[1]41. ООО "Евромед плюс"'!$H$50</f>
        <v>0</v>
      </c>
      <c r="O174" s="37">
        <f>'[1]41. ООО "Евромед плюс"'!$H$53</f>
        <v>2</v>
      </c>
      <c r="P174" s="38">
        <f>'[1]41. ООО "Евромед плюс"'!$H$56</f>
        <v>0</v>
      </c>
      <c r="Q174" s="37">
        <f>'[1]41. ООО "Евромед плюс"'!$H$59</f>
        <v>2</v>
      </c>
      <c r="R174" s="37">
        <f>'[1]41. ООО "Евромед плюс"'!$H$68</f>
        <v>0</v>
      </c>
      <c r="S174" s="28"/>
      <c r="U174" s="153"/>
    </row>
    <row r="175" spans="1:21" ht="15.75" hidden="1" outlineLevel="1" x14ac:dyDescent="0.25">
      <c r="A175" s="14"/>
      <c r="B175" s="40" t="s">
        <v>165</v>
      </c>
      <c r="C175" s="7"/>
      <c r="D175" s="41">
        <f t="shared" si="14"/>
        <v>28</v>
      </c>
      <c r="E175" s="37">
        <f>'[2]41. ООО "Евромед плюс"'!$H$21</f>
        <v>0</v>
      </c>
      <c r="F175" s="37">
        <f>'[2]41. ООО "Евромед плюс"'!$H$23</f>
        <v>1</v>
      </c>
      <c r="G175" s="37">
        <f>'[2]41. ООО "Евромед плюс"'!$H$27</f>
        <v>2</v>
      </c>
      <c r="H175" s="37">
        <f>'[2]41. ООО "Евромед плюс"'!$H$30</f>
        <v>3</v>
      </c>
      <c r="I175" s="37">
        <f>'[2]41. ООО "Евромед плюс"'!$H$32</f>
        <v>5</v>
      </c>
      <c r="J175" s="37">
        <f>'[2]41. ООО "Евромед плюс"'!$H$36</f>
        <v>2</v>
      </c>
      <c r="K175" s="37">
        <f>'[2]41. ООО "Евромед плюс"'!$H$39</f>
        <v>5</v>
      </c>
      <c r="L175" s="37">
        <f>'[2]41. ООО "Евромед плюс"'!$H$43</f>
        <v>1</v>
      </c>
      <c r="M175" s="37">
        <f>'[2]41. ООО "Евромед плюс"'!$H$47</f>
        <v>2</v>
      </c>
      <c r="N175" s="37">
        <f>'[2]41. ООО "Евромед плюс"'!$H$50</f>
        <v>0</v>
      </c>
      <c r="O175" s="37">
        <f>'[2]41. ООО "Евромед плюс"'!$H$53</f>
        <v>2</v>
      </c>
      <c r="P175" s="38" t="str">
        <f>'[2]41. ООО "Евромед плюс"'!$H$56</f>
        <v>-</v>
      </c>
      <c r="Q175" s="37">
        <f>'[2]41. ООО "Евромед плюс"'!$H$59</f>
        <v>5</v>
      </c>
      <c r="R175" s="37">
        <f>'[2]41. ООО "Евромед плюс"'!$H$68</f>
        <v>0</v>
      </c>
      <c r="S175" s="28"/>
      <c r="U175" s="153"/>
    </row>
    <row r="176" spans="1:21" ht="25.5" hidden="1" outlineLevel="1" x14ac:dyDescent="0.25">
      <c r="A176" s="14"/>
      <c r="B176" s="40" t="s">
        <v>166</v>
      </c>
      <c r="C176" s="7"/>
      <c r="D176" s="41">
        <f t="shared" si="14"/>
        <v>25</v>
      </c>
      <c r="E176" s="37">
        <f>'[3]41. ООО "Евромед плюс"'!$H$21</f>
        <v>0</v>
      </c>
      <c r="F176" s="37">
        <f>'[3]41. ООО "Евромед плюс"'!$H$23</f>
        <v>1</v>
      </c>
      <c r="G176" s="37">
        <f>'[3]41. ООО "Евромед плюс"'!$H$27</f>
        <v>2</v>
      </c>
      <c r="H176" s="37">
        <f>'[3]41. ООО "Евромед плюс"'!$H$30</f>
        <v>3</v>
      </c>
      <c r="I176" s="37">
        <f>'[3]41. ООО "Евромед плюс"'!$H$32</f>
        <v>5</v>
      </c>
      <c r="J176" s="37">
        <f>'[3]41. ООО "Евромед плюс"'!$H$36</f>
        <v>2</v>
      </c>
      <c r="K176" s="37">
        <f>'[3]41. ООО "Евромед плюс"'!$H$39</f>
        <v>5</v>
      </c>
      <c r="L176" s="37">
        <f>'[3]41. ООО "Евромед плюс"'!$H$43</f>
        <v>1</v>
      </c>
      <c r="M176" s="37">
        <f>'[3]41. ООО "Евромед плюс"'!$H$47</f>
        <v>2</v>
      </c>
      <c r="N176" s="37">
        <f>'[3]41. ООО "Евромед плюс"'!$H$50</f>
        <v>0</v>
      </c>
      <c r="O176" s="37">
        <f>'[3]41. ООО "Евромед плюс"'!$H$53</f>
        <v>2</v>
      </c>
      <c r="P176" s="38" t="str">
        <f>'[3]41. ООО "Евромед плюс"'!$H$56</f>
        <v>Не оценивается</v>
      </c>
      <c r="Q176" s="37">
        <f>'[3]41. ООО "Евромед плюс"'!$H$59</f>
        <v>2</v>
      </c>
      <c r="R176" s="37">
        <f>'[3]41. ООО "Евромед плюс"'!$H$68</f>
        <v>0</v>
      </c>
      <c r="S176" s="28"/>
      <c r="U176" s="153"/>
    </row>
    <row r="177" spans="1:21" ht="25.5" hidden="1" outlineLevel="1" x14ac:dyDescent="0.25">
      <c r="A177" s="14"/>
      <c r="B177" s="40" t="s">
        <v>167</v>
      </c>
      <c r="C177" s="7"/>
      <c r="D177" s="41">
        <f t="shared" si="14"/>
        <v>25</v>
      </c>
      <c r="E177" s="37">
        <f>'[4]41. ООО "Евромед плюс"'!$H$21</f>
        <v>0</v>
      </c>
      <c r="F177" s="37">
        <f>'[4]41. ООО "Евромед плюс"'!$H$23</f>
        <v>1</v>
      </c>
      <c r="G177" s="37">
        <f>'[4]41. ООО "Евромед плюс"'!$H$27</f>
        <v>2</v>
      </c>
      <c r="H177" s="37">
        <f>'[4]41. ООО "Евромед плюс"'!$H$30</f>
        <v>3</v>
      </c>
      <c r="I177" s="37">
        <f>'[4]41. ООО "Евромед плюс"'!$H$32</f>
        <v>5</v>
      </c>
      <c r="J177" s="37">
        <f>'[4]41. ООО "Евромед плюс"'!$H$36</f>
        <v>2</v>
      </c>
      <c r="K177" s="37">
        <f>'[4]41. ООО "Евромед плюс"'!$H$39</f>
        <v>5</v>
      </c>
      <c r="L177" s="37">
        <f>'[4]41. ООО "Евромед плюс"'!$H$43</f>
        <v>1</v>
      </c>
      <c r="M177" s="37">
        <f>'[4]41. ООО "Евромед плюс"'!$H$47</f>
        <v>2</v>
      </c>
      <c r="N177" s="37">
        <f>'[4]41. ООО "Евромед плюс"'!$H$50</f>
        <v>0</v>
      </c>
      <c r="O177" s="37">
        <f>'[4]41. ООО "Евромед плюс"'!$H$53</f>
        <v>2</v>
      </c>
      <c r="P177" s="38" t="str">
        <f>'[4]41. ООО "Евромед плюс"'!$H$56</f>
        <v>Не оценивается</v>
      </c>
      <c r="Q177" s="37">
        <f>'[4]41. ООО "Евромед плюс"'!$H$59</f>
        <v>2</v>
      </c>
      <c r="R177" s="37">
        <f>'[4]41. ООО "Евромед плюс"'!$H$68</f>
        <v>0</v>
      </c>
      <c r="S177" s="28"/>
      <c r="U177" s="153"/>
    </row>
    <row r="178" spans="1:21" ht="15.75" hidden="1" outlineLevel="1" x14ac:dyDescent="0.25">
      <c r="A178" s="14"/>
      <c r="B178" s="40" t="s">
        <v>33</v>
      </c>
      <c r="C178" s="7"/>
      <c r="D178" s="41">
        <f t="shared" si="14"/>
        <v>24</v>
      </c>
      <c r="E178" s="37">
        <f>'[5]41. ООО "Евромед плюс"'!$H$21</f>
        <v>0</v>
      </c>
      <c r="F178" s="37">
        <f>'[5]41. ООО "Евромед плюс"'!$H$23</f>
        <v>1</v>
      </c>
      <c r="G178" s="37">
        <f>'[5]41. ООО "Евромед плюс"'!$H$27</f>
        <v>2</v>
      </c>
      <c r="H178" s="37">
        <f>'[5]41. ООО "Евромед плюс"'!$H$30</f>
        <v>3</v>
      </c>
      <c r="I178" s="37">
        <f>'[5]41. ООО "Евромед плюс"'!$H$32</f>
        <v>5</v>
      </c>
      <c r="J178" s="37">
        <f>'[5]41. ООО "Евромед плюс"'!$H$36</f>
        <v>2</v>
      </c>
      <c r="K178" s="37">
        <f>'[5]41. ООО "Евромед плюс"'!$H$39</f>
        <v>5</v>
      </c>
      <c r="L178" s="37">
        <f>'[5]41. ООО "Евромед плюс"'!$H$43</f>
        <v>0</v>
      </c>
      <c r="M178" s="37">
        <f>'[5]41. ООО "Евромед плюс"'!$H$47</f>
        <v>2</v>
      </c>
      <c r="N178" s="37">
        <f>'[5]41. ООО "Евромед плюс"'!$H$50</f>
        <v>0</v>
      </c>
      <c r="O178" s="37">
        <f>'[5]41. ООО "Евромед плюс"'!$H$53</f>
        <v>2</v>
      </c>
      <c r="P178" s="38">
        <f>'[5]41. ООО "Евромед плюс"'!$H$56</f>
        <v>0</v>
      </c>
      <c r="Q178" s="37">
        <f>'[5]41. ООО "Евромед плюс"'!$H$59</f>
        <v>2</v>
      </c>
      <c r="R178" s="37">
        <f>'[5]41. ООО "Евромед плюс"'!$H$68</f>
        <v>0</v>
      </c>
      <c r="S178" s="28"/>
      <c r="U178" s="153"/>
    </row>
    <row r="179" spans="1:21" ht="15.75" hidden="1" outlineLevel="1" x14ac:dyDescent="0.25">
      <c r="A179" s="14"/>
      <c r="B179" s="40" t="s">
        <v>168</v>
      </c>
      <c r="C179" s="7"/>
      <c r="D179" s="41">
        <f t="shared" si="14"/>
        <v>0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9"/>
      <c r="Q179" s="37"/>
      <c r="R179" s="37"/>
      <c r="S179" s="28"/>
      <c r="U179" s="153"/>
    </row>
    <row r="180" spans="1:21" ht="33.75" customHeight="1" collapsed="1" x14ac:dyDescent="0.25">
      <c r="A180" s="14">
        <v>23</v>
      </c>
      <c r="B180" s="40" t="s">
        <v>210</v>
      </c>
      <c r="C180" s="15" t="s">
        <v>209</v>
      </c>
      <c r="D180" s="41">
        <f>SUM(E180:R180)</f>
        <v>30.6</v>
      </c>
      <c r="E180" s="37">
        <f t="shared" ref="E180:R180" si="27">SUM(E181:E186)/5</f>
        <v>0</v>
      </c>
      <c r="F180" s="37">
        <f t="shared" si="27"/>
        <v>2</v>
      </c>
      <c r="G180" s="37">
        <f t="shared" si="27"/>
        <v>2</v>
      </c>
      <c r="H180" s="37">
        <f t="shared" si="27"/>
        <v>3</v>
      </c>
      <c r="I180" s="37">
        <f t="shared" si="27"/>
        <v>3</v>
      </c>
      <c r="J180" s="37">
        <f t="shared" si="27"/>
        <v>1.8</v>
      </c>
      <c r="K180" s="37">
        <f t="shared" si="27"/>
        <v>5</v>
      </c>
      <c r="L180" s="37">
        <f t="shared" si="27"/>
        <v>0.8</v>
      </c>
      <c r="M180" s="37">
        <f t="shared" si="27"/>
        <v>2</v>
      </c>
      <c r="N180" s="37">
        <f t="shared" si="27"/>
        <v>4.5999999999999996</v>
      </c>
      <c r="O180" s="37">
        <f t="shared" si="27"/>
        <v>2</v>
      </c>
      <c r="P180" s="37">
        <f t="shared" si="27"/>
        <v>0</v>
      </c>
      <c r="Q180" s="37">
        <f t="shared" si="27"/>
        <v>4.4000000000000004</v>
      </c>
      <c r="R180" s="37">
        <f t="shared" si="27"/>
        <v>0</v>
      </c>
      <c r="S180" s="28"/>
      <c r="T180" s="35">
        <f>SUM(D181:D186)/5-D180</f>
        <v>0</v>
      </c>
      <c r="U180" s="153">
        <f>'прошедшие до комиссии'!M24</f>
        <v>4185963.5</v>
      </c>
    </row>
    <row r="181" spans="1:21" ht="15.75" hidden="1" outlineLevel="1" x14ac:dyDescent="0.25">
      <c r="A181" s="14"/>
      <c r="B181" s="40" t="s">
        <v>313</v>
      </c>
      <c r="C181" s="7"/>
      <c r="D181" s="41">
        <f t="shared" si="14"/>
        <v>27</v>
      </c>
      <c r="E181" s="37">
        <f>'[1]42. ООО "Союз-Агро"'!$H$21</f>
        <v>0</v>
      </c>
      <c r="F181" s="37">
        <f>'[1]42. ООО "Союз-Агро"'!$H$23</f>
        <v>2</v>
      </c>
      <c r="G181" s="37">
        <f>'[1]42. ООО "Союз-Агро"'!$H$27</f>
        <v>2</v>
      </c>
      <c r="H181" s="37">
        <f>'[1]42. ООО "Союз-Агро"'!$H$30</f>
        <v>3</v>
      </c>
      <c r="I181" s="37">
        <f>'[1]42. ООО "Союз-Агро"'!$H$32</f>
        <v>0</v>
      </c>
      <c r="J181" s="37">
        <f>'[1]42. ООО "Союз-Агро"'!$H$36</f>
        <v>1</v>
      </c>
      <c r="K181" s="37">
        <f>'[1]42. ООО "Союз-Агро"'!$H$39</f>
        <v>5</v>
      </c>
      <c r="L181" s="37">
        <f>'[1]42. ООО "Союз-Агро"'!$H$43</f>
        <v>1</v>
      </c>
      <c r="M181" s="37">
        <f>'[1]42. ООО "Союз-Агро"'!$H$47</f>
        <v>2</v>
      </c>
      <c r="N181" s="37">
        <f>'[1]42. ООО "Союз-Агро"'!$H$50</f>
        <v>5</v>
      </c>
      <c r="O181" s="37">
        <f>'[1]42. ООО "Союз-Агро"'!$H$53</f>
        <v>2</v>
      </c>
      <c r="P181" s="38">
        <f>'[1]42. ООО "Союз-Агро"'!$H$56</f>
        <v>0</v>
      </c>
      <c r="Q181" s="37">
        <f>'[1]42. ООО "Союз-Агро"'!$H$59</f>
        <v>4</v>
      </c>
      <c r="R181" s="37">
        <f>'[1]42. ООО "Союз-Агро"'!$H$68</f>
        <v>0</v>
      </c>
      <c r="S181" s="28"/>
      <c r="U181" s="153"/>
    </row>
    <row r="182" spans="1:21" ht="15.75" hidden="1" outlineLevel="1" x14ac:dyDescent="0.25">
      <c r="A182" s="14"/>
      <c r="B182" s="40" t="s">
        <v>165</v>
      </c>
      <c r="C182" s="7"/>
      <c r="D182" s="41">
        <f t="shared" si="14"/>
        <v>30</v>
      </c>
      <c r="E182" s="37">
        <f>'[2]42. ООО "Союз-Агро"'!$H$21</f>
        <v>0</v>
      </c>
      <c r="F182" s="37">
        <f>'[2]42. ООО "Союз-Агро"'!$H$23</f>
        <v>2</v>
      </c>
      <c r="G182" s="37">
        <f>'[2]42. ООО "Союз-Агро"'!$H$27</f>
        <v>2</v>
      </c>
      <c r="H182" s="37">
        <f>'[2]42. ООО "Союз-Агро"'!$H$30</f>
        <v>3</v>
      </c>
      <c r="I182" s="37">
        <f>'[2]42. ООО "Союз-Агро"'!$H$32</f>
        <v>5</v>
      </c>
      <c r="J182" s="37">
        <f>'[2]42. ООО "Союз-Агро"'!$H$36</f>
        <v>2</v>
      </c>
      <c r="K182" s="37">
        <f>'[2]42. ООО "Союз-Агро"'!$H$39</f>
        <v>5</v>
      </c>
      <c r="L182" s="37">
        <f>'[2]42. ООО "Союз-Агро"'!$H$43</f>
        <v>1</v>
      </c>
      <c r="M182" s="37">
        <f>'[2]42. ООО "Союз-Агро"'!$H$47</f>
        <v>0</v>
      </c>
      <c r="N182" s="37">
        <f>'[2]42. ООО "Союз-Агро"'!$H$50</f>
        <v>5</v>
      </c>
      <c r="O182" s="37">
        <f>'[2]42. ООО "Союз-Агро"'!$H$53</f>
        <v>2</v>
      </c>
      <c r="P182" s="38" t="str">
        <f>'[2]42. ООО "Союз-Агро"'!$H$56</f>
        <v>-</v>
      </c>
      <c r="Q182" s="37">
        <f>'[2]42. ООО "Союз-Агро"'!$H$59</f>
        <v>3</v>
      </c>
      <c r="R182" s="37">
        <f>'[2]42. ООО "Союз-Агро"'!$H$68</f>
        <v>0</v>
      </c>
      <c r="S182" s="28"/>
      <c r="U182" s="153"/>
    </row>
    <row r="183" spans="1:21" ht="25.5" hidden="1" outlineLevel="1" x14ac:dyDescent="0.25">
      <c r="A183" s="14"/>
      <c r="B183" s="40" t="s">
        <v>166</v>
      </c>
      <c r="C183" s="7"/>
      <c r="D183" s="41">
        <f t="shared" si="14"/>
        <v>34</v>
      </c>
      <c r="E183" s="37">
        <f>'[3]42. ООО "Союз-Агро"'!$H$21</f>
        <v>0</v>
      </c>
      <c r="F183" s="37">
        <f>'[3]42. ООО "Союз-Агро"'!$H$23</f>
        <v>2</v>
      </c>
      <c r="G183" s="37">
        <f>'[3]42. ООО "Союз-Агро"'!$H$27</f>
        <v>2</v>
      </c>
      <c r="H183" s="37">
        <f>'[3]42. ООО "Союз-Агро"'!$H$30</f>
        <v>3</v>
      </c>
      <c r="I183" s="37">
        <f>'[3]42. ООО "Союз-Агро"'!$H$32</f>
        <v>5</v>
      </c>
      <c r="J183" s="37">
        <f>'[3]42. ООО "Союз-Агро"'!$H$36</f>
        <v>2</v>
      </c>
      <c r="K183" s="37">
        <f>'[3]42. ООО "Союз-Агро"'!$H$39</f>
        <v>5</v>
      </c>
      <c r="L183" s="37">
        <f>'[3]42. ООО "Союз-Агро"'!$H$43</f>
        <v>1</v>
      </c>
      <c r="M183" s="37">
        <f>'[3]42. ООО "Союз-Агро"'!$H$47</f>
        <v>2</v>
      </c>
      <c r="N183" s="37">
        <f>'[3]42. ООО "Союз-Агро"'!$H$50</f>
        <v>5</v>
      </c>
      <c r="O183" s="37">
        <f>'[3]42. ООО "Союз-Агро"'!$H$53</f>
        <v>2</v>
      </c>
      <c r="P183" s="38" t="str">
        <f>'[3]42. ООО "Союз-Агро"'!$H$56</f>
        <v>Не оценивается</v>
      </c>
      <c r="Q183" s="37">
        <f>'[3]42. ООО "Союз-Агро"'!$H$59</f>
        <v>5</v>
      </c>
      <c r="R183" s="37">
        <f>'[3]42. ООО "Союз-Агро"'!$H$68</f>
        <v>0</v>
      </c>
      <c r="S183" s="28"/>
      <c r="U183" s="153"/>
    </row>
    <row r="184" spans="1:21" ht="25.5" hidden="1" outlineLevel="1" x14ac:dyDescent="0.25">
      <c r="A184" s="14"/>
      <c r="B184" s="40" t="s">
        <v>167</v>
      </c>
      <c r="C184" s="7"/>
      <c r="D184" s="41">
        <f t="shared" si="14"/>
        <v>34</v>
      </c>
      <c r="E184" s="37">
        <f>'[4]42. ООО "Союз-Агро"'!$H$21</f>
        <v>0</v>
      </c>
      <c r="F184" s="37">
        <f>'[4]42. ООО "Союз-Агро"'!$H$23</f>
        <v>2</v>
      </c>
      <c r="G184" s="37">
        <f>'[4]42. ООО "Союз-Агро"'!$H$27</f>
        <v>2</v>
      </c>
      <c r="H184" s="37">
        <f>'[4]42. ООО "Союз-Агро"'!$H$30</f>
        <v>3</v>
      </c>
      <c r="I184" s="37">
        <f>'[4]42. ООО "Союз-Агро"'!$H$32</f>
        <v>5</v>
      </c>
      <c r="J184" s="37">
        <f>'[4]42. ООО "Союз-Агро"'!$H$36</f>
        <v>2</v>
      </c>
      <c r="K184" s="37">
        <f>'[4]42. ООО "Союз-Агро"'!$H$39</f>
        <v>5</v>
      </c>
      <c r="L184" s="37">
        <f>'[4]42. ООО "Союз-Агро"'!$H$43</f>
        <v>1</v>
      </c>
      <c r="M184" s="37">
        <f>'[4]42. ООО "Союз-Агро"'!$H$47</f>
        <v>2</v>
      </c>
      <c r="N184" s="37">
        <f>'[4]42. ООО "Союз-Агро"'!$H$50</f>
        <v>5</v>
      </c>
      <c r="O184" s="37">
        <f>'[4]42. ООО "Союз-Агро"'!$H$53</f>
        <v>2</v>
      </c>
      <c r="P184" s="38" t="str">
        <f>'[4]42. ООО "Союз-Агро"'!$H$56</f>
        <v>Не оценивается</v>
      </c>
      <c r="Q184" s="37">
        <f>'[4]42. ООО "Союз-Агро"'!$H$59</f>
        <v>5</v>
      </c>
      <c r="R184" s="37">
        <f>'[4]42. ООО "Союз-Агро"'!$H$68</f>
        <v>0</v>
      </c>
      <c r="S184" s="28"/>
      <c r="U184" s="153"/>
    </row>
    <row r="185" spans="1:21" ht="15.75" hidden="1" outlineLevel="1" x14ac:dyDescent="0.25">
      <c r="A185" s="14"/>
      <c r="B185" s="40" t="s">
        <v>33</v>
      </c>
      <c r="C185" s="7"/>
      <c r="D185" s="41">
        <f t="shared" si="14"/>
        <v>28</v>
      </c>
      <c r="E185" s="37">
        <f>'[5]42. ООО "Союз-Агро"'!$H$21</f>
        <v>0</v>
      </c>
      <c r="F185" s="37">
        <f>'[5]42. ООО "Союз-Агро"'!$H$23</f>
        <v>2</v>
      </c>
      <c r="G185" s="37">
        <f>'[5]42. ООО "Союз-Агро"'!$H$27</f>
        <v>2</v>
      </c>
      <c r="H185" s="37">
        <f>'[5]42. ООО "Союз-Агро"'!$H$30</f>
        <v>3</v>
      </c>
      <c r="I185" s="37">
        <f>'[5]42. ООО "Союз-Агро"'!$H$32</f>
        <v>0</v>
      </c>
      <c r="J185" s="37">
        <f>'[5]42. ООО "Союз-Агро"'!$H$36</f>
        <v>2</v>
      </c>
      <c r="K185" s="37">
        <f>'[5]42. ООО "Союз-Агро"'!$H$39</f>
        <v>5</v>
      </c>
      <c r="L185" s="37">
        <f>'[5]42. ООО "Союз-Агро"'!$H$43</f>
        <v>0</v>
      </c>
      <c r="M185" s="37">
        <f>'[5]42. ООО "Союз-Агро"'!$H$47</f>
        <v>4</v>
      </c>
      <c r="N185" s="37">
        <f>'[5]42. ООО "Союз-Агро"'!$H$50</f>
        <v>3</v>
      </c>
      <c r="O185" s="37">
        <f>'[5]42. ООО "Союз-Агро"'!$H$53</f>
        <v>2</v>
      </c>
      <c r="P185" s="38">
        <f>'[5]42. ООО "Союз-Агро"'!$H$56</f>
        <v>0</v>
      </c>
      <c r="Q185" s="37">
        <f>'[5]42. ООО "Союз-Агро"'!$H$59</f>
        <v>5</v>
      </c>
      <c r="R185" s="37">
        <f>'[5]42. ООО "Союз-Агро"'!$H$68</f>
        <v>0</v>
      </c>
      <c r="S185" s="28"/>
      <c r="U185" s="153"/>
    </row>
    <row r="186" spans="1:21" ht="15.75" hidden="1" outlineLevel="1" x14ac:dyDescent="0.25">
      <c r="A186" s="14"/>
      <c r="B186" s="40" t="s">
        <v>168</v>
      </c>
      <c r="C186" s="7"/>
      <c r="D186" s="41">
        <f t="shared" si="14"/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9"/>
      <c r="Q186" s="37"/>
      <c r="R186" s="37"/>
      <c r="S186" s="28"/>
      <c r="U186" s="153"/>
    </row>
    <row r="187" spans="1:21" ht="31.5" collapsed="1" x14ac:dyDescent="0.25">
      <c r="A187" s="14">
        <v>24</v>
      </c>
      <c r="B187" s="40" t="s">
        <v>97</v>
      </c>
      <c r="C187" s="15" t="s">
        <v>211</v>
      </c>
      <c r="D187" s="41">
        <f t="shared" si="14"/>
        <v>34.4</v>
      </c>
      <c r="E187" s="37">
        <f t="shared" ref="E187:R187" si="28">SUM(E188:E193)/5</f>
        <v>0</v>
      </c>
      <c r="F187" s="37">
        <f t="shared" si="28"/>
        <v>1</v>
      </c>
      <c r="G187" s="37">
        <f t="shared" si="28"/>
        <v>2</v>
      </c>
      <c r="H187" s="37">
        <f t="shared" si="28"/>
        <v>3</v>
      </c>
      <c r="I187" s="37">
        <f t="shared" si="28"/>
        <v>5</v>
      </c>
      <c r="J187" s="37">
        <f t="shared" si="28"/>
        <v>2</v>
      </c>
      <c r="K187" s="37">
        <f t="shared" si="28"/>
        <v>5</v>
      </c>
      <c r="L187" s="37">
        <f t="shared" si="28"/>
        <v>0.8</v>
      </c>
      <c r="M187" s="37">
        <f t="shared" si="28"/>
        <v>0.4</v>
      </c>
      <c r="N187" s="37">
        <f t="shared" si="28"/>
        <v>4.5999999999999996</v>
      </c>
      <c r="O187" s="37">
        <f t="shared" si="28"/>
        <v>3.6</v>
      </c>
      <c r="P187" s="37">
        <f t="shared" si="28"/>
        <v>0</v>
      </c>
      <c r="Q187" s="37">
        <f t="shared" si="28"/>
        <v>4</v>
      </c>
      <c r="R187" s="37">
        <f t="shared" si="28"/>
        <v>3</v>
      </c>
      <c r="S187" s="28"/>
      <c r="T187" s="35">
        <f>SUM(D188:D193)/5-D187</f>
        <v>0</v>
      </c>
      <c r="U187" s="153">
        <f>'прошедшие до комиссии'!M25</f>
        <v>5000000</v>
      </c>
    </row>
    <row r="188" spans="1:21" ht="15.75" hidden="1" outlineLevel="1" x14ac:dyDescent="0.25">
      <c r="A188" s="14"/>
      <c r="B188" s="40" t="s">
        <v>313</v>
      </c>
      <c r="C188" s="7"/>
      <c r="D188" s="41">
        <f t="shared" si="14"/>
        <v>34</v>
      </c>
      <c r="E188" s="37">
        <f>'[1]45. ИП Астахова Н.Н.'!$H$21</f>
        <v>0</v>
      </c>
      <c r="F188" s="37">
        <f>'[1]45. ИП Астахова Н.Н.'!$H$23</f>
        <v>1</v>
      </c>
      <c r="G188" s="37">
        <f>'[1]45. ИП Астахова Н.Н.'!$H$27</f>
        <v>2</v>
      </c>
      <c r="H188" s="37">
        <f>'[1]45. ИП Астахова Н.Н.'!$H$30</f>
        <v>3</v>
      </c>
      <c r="I188" s="37">
        <f>'[1]45. ИП Астахова Н.Н.'!$H$32</f>
        <v>5</v>
      </c>
      <c r="J188" s="37">
        <f>'[1]45. ИП Астахова Н.Н.'!$H$36</f>
        <v>2</v>
      </c>
      <c r="K188" s="37">
        <f>'[1]45. ИП Астахова Н.Н.'!$H$39</f>
        <v>5</v>
      </c>
      <c r="L188" s="37">
        <f>'[1]45. ИП Астахова Н.Н.'!$H$43</f>
        <v>1</v>
      </c>
      <c r="M188" s="37">
        <f>'[1]45. ИП Астахова Н.Н.'!$H$47</f>
        <v>2</v>
      </c>
      <c r="N188" s="37">
        <f>'[1]45. ИП Астахова Н.Н.'!$H$50</f>
        <v>5</v>
      </c>
      <c r="O188" s="37">
        <f>'[1]45. ИП Астахова Н.Н.'!$H$53</f>
        <v>4</v>
      </c>
      <c r="P188" s="38">
        <f>'[1]45. ИП Астахова Н.Н.'!$H$56</f>
        <v>0</v>
      </c>
      <c r="Q188" s="37">
        <f>'[1]45. ИП Астахова Н.Н.'!$H$59</f>
        <v>4</v>
      </c>
      <c r="R188" s="37">
        <f>'[1]45. ИП Астахова Н.Н.'!$H$68</f>
        <v>0</v>
      </c>
      <c r="S188" s="28"/>
      <c r="U188" s="153"/>
    </row>
    <row r="189" spans="1:21" ht="15.75" hidden="1" outlineLevel="1" x14ac:dyDescent="0.25">
      <c r="A189" s="14"/>
      <c r="B189" s="40" t="s">
        <v>165</v>
      </c>
      <c r="C189" s="7"/>
      <c r="D189" s="41">
        <f t="shared" si="14"/>
        <v>30</v>
      </c>
      <c r="E189" s="37">
        <f>'[2]45. ИП Астахова Н.Н.'!$H$21</f>
        <v>0</v>
      </c>
      <c r="F189" s="37">
        <f>'[2]45. ИП Астахова Н.Н.'!$H$23</f>
        <v>1</v>
      </c>
      <c r="G189" s="37">
        <f>'[2]45. ИП Астахова Н.Н.'!$H$27</f>
        <v>2</v>
      </c>
      <c r="H189" s="37">
        <f>'[2]45. ИП Астахова Н.Н.'!$H$30</f>
        <v>3</v>
      </c>
      <c r="I189" s="37">
        <f>'[2]45. ИП Астахова Н.Н.'!$H$32</f>
        <v>5</v>
      </c>
      <c r="J189" s="37">
        <f>'[2]45. ИП Астахова Н.Н.'!$H$36</f>
        <v>2</v>
      </c>
      <c r="K189" s="37">
        <f>'[2]45. ИП Астахова Н.Н.'!$H$39</f>
        <v>5</v>
      </c>
      <c r="L189" s="37">
        <f>'[2]45. ИП Астахова Н.Н.'!$H$43</f>
        <v>1</v>
      </c>
      <c r="M189" s="37">
        <f>'[2]45. ИП Астахова Н.Н.'!$H$47</f>
        <v>0</v>
      </c>
      <c r="N189" s="37">
        <f>'[2]45. ИП Астахова Н.Н.'!$H$50</f>
        <v>5</v>
      </c>
      <c r="O189" s="37">
        <f>'[2]45. ИП Астахова Н.Н.'!$H$53</f>
        <v>2</v>
      </c>
      <c r="P189" s="38" t="str">
        <f>'[2]45. ИП Астахова Н.Н.'!$H$56</f>
        <v>-</v>
      </c>
      <c r="Q189" s="37">
        <f>'[2]45. ИП Астахова Н.Н.'!$H$59</f>
        <v>4</v>
      </c>
      <c r="R189" s="37">
        <f>'[2]45. ИП Астахова Н.Н.'!$H$68</f>
        <v>0</v>
      </c>
      <c r="S189" s="28"/>
      <c r="U189" s="153"/>
    </row>
    <row r="190" spans="1:21" ht="25.5" hidden="1" outlineLevel="1" x14ac:dyDescent="0.25">
      <c r="A190" s="14"/>
      <c r="B190" s="40" t="s">
        <v>166</v>
      </c>
      <c r="C190" s="7"/>
      <c r="D190" s="41">
        <f t="shared" si="14"/>
        <v>37</v>
      </c>
      <c r="E190" s="37">
        <f>'[3]45. ИП Астахова Н.Н.'!$H$21</f>
        <v>0</v>
      </c>
      <c r="F190" s="37">
        <f>'[3]45. ИП Астахова Н.Н.'!$H$23</f>
        <v>1</v>
      </c>
      <c r="G190" s="37">
        <f>'[3]45. ИП Астахова Н.Н.'!$H$27</f>
        <v>2</v>
      </c>
      <c r="H190" s="37">
        <f>'[3]45. ИП Астахова Н.Н.'!$H$30</f>
        <v>3</v>
      </c>
      <c r="I190" s="37">
        <f>'[3]45. ИП Астахова Н.Н.'!$H$32</f>
        <v>5</v>
      </c>
      <c r="J190" s="37">
        <f>'[3]45. ИП Астахова Н.Н.'!$H$36</f>
        <v>2</v>
      </c>
      <c r="K190" s="37">
        <f>'[3]45. ИП Астахова Н.Н.'!$H$39</f>
        <v>5</v>
      </c>
      <c r="L190" s="37">
        <f>'[3]45. ИП Астахова Н.Н.'!$H$43</f>
        <v>1</v>
      </c>
      <c r="M190" s="37">
        <f>'[3]45. ИП Астахова Н.Н.'!$H$47</f>
        <v>0</v>
      </c>
      <c r="N190" s="37">
        <f>'[3]45. ИП Астахова Н.Н.'!$H$50</f>
        <v>5</v>
      </c>
      <c r="O190" s="37">
        <f>'[3]45. ИП Астахова Н.Н.'!$H$53</f>
        <v>4</v>
      </c>
      <c r="P190" s="38" t="str">
        <f>'[3]45. ИП Астахова Н.Н.'!$H$56</f>
        <v>Не оценивается</v>
      </c>
      <c r="Q190" s="37">
        <f>'[3]45. ИП Астахова Н.Н.'!$H$59</f>
        <v>4</v>
      </c>
      <c r="R190" s="37">
        <f>'[3]45. ИП Астахова Н.Н.'!$H$68</f>
        <v>5</v>
      </c>
      <c r="S190" s="28"/>
      <c r="U190" s="153"/>
    </row>
    <row r="191" spans="1:21" ht="25.5" hidden="1" outlineLevel="1" x14ac:dyDescent="0.25">
      <c r="A191" s="14"/>
      <c r="B191" s="40" t="s">
        <v>167</v>
      </c>
      <c r="C191" s="7"/>
      <c r="D191" s="41">
        <f t="shared" si="14"/>
        <v>37</v>
      </c>
      <c r="E191" s="37">
        <f>'[4]45. ИП Астахова Н.Н.'!$H$21</f>
        <v>0</v>
      </c>
      <c r="F191" s="37">
        <f>'[4]45. ИП Астахова Н.Н.'!$H$23</f>
        <v>1</v>
      </c>
      <c r="G191" s="37">
        <f>'[4]45. ИП Астахова Н.Н.'!$H$27</f>
        <v>2</v>
      </c>
      <c r="H191" s="37">
        <f>'[4]45. ИП Астахова Н.Н.'!$H$30</f>
        <v>3</v>
      </c>
      <c r="I191" s="37">
        <f>'[4]45. ИП Астахова Н.Н.'!$H$32</f>
        <v>5</v>
      </c>
      <c r="J191" s="37">
        <f>'[4]45. ИП Астахова Н.Н.'!$H$36</f>
        <v>2</v>
      </c>
      <c r="K191" s="37">
        <f>'[4]45. ИП Астахова Н.Н.'!$H$39</f>
        <v>5</v>
      </c>
      <c r="L191" s="37">
        <f>'[4]45. ИП Астахова Н.Н.'!$H$43</f>
        <v>1</v>
      </c>
      <c r="M191" s="37">
        <f>'[4]45. ИП Астахова Н.Н.'!$H$47</f>
        <v>0</v>
      </c>
      <c r="N191" s="37">
        <f>'[4]45. ИП Астахова Н.Н.'!$H$50</f>
        <v>5</v>
      </c>
      <c r="O191" s="37">
        <f>'[4]45. ИП Астахова Н.Н.'!$H$53</f>
        <v>4</v>
      </c>
      <c r="P191" s="38" t="str">
        <f>'[4]45. ИП Астахова Н.Н.'!$H$56</f>
        <v>Не оценивается</v>
      </c>
      <c r="Q191" s="37">
        <f>'[4]45. ИП Астахова Н.Н.'!$H$59</f>
        <v>4</v>
      </c>
      <c r="R191" s="37">
        <f>'[4]45. ИП Астахова Н.Н.'!$H$68</f>
        <v>5</v>
      </c>
      <c r="S191" s="28"/>
      <c r="U191" s="153"/>
    </row>
    <row r="192" spans="1:21" ht="15.75" hidden="1" outlineLevel="1" x14ac:dyDescent="0.25">
      <c r="A192" s="14"/>
      <c r="B192" s="40" t="s">
        <v>33</v>
      </c>
      <c r="C192" s="7"/>
      <c r="D192" s="41">
        <f t="shared" si="14"/>
        <v>34</v>
      </c>
      <c r="E192" s="37">
        <f>'[5]45. ИП Астахова Н.Н.'!$H$21</f>
        <v>0</v>
      </c>
      <c r="F192" s="37">
        <f>'[5]45. ИП Астахова Н.Н.'!$H$23</f>
        <v>1</v>
      </c>
      <c r="G192" s="37">
        <f>'[5]45. ИП Астахова Н.Н.'!$H$27</f>
        <v>2</v>
      </c>
      <c r="H192" s="37">
        <f>'[5]45. ИП Астахова Н.Н.'!$H$30</f>
        <v>3</v>
      </c>
      <c r="I192" s="37">
        <f>'[5]45. ИП Астахова Н.Н.'!$H$32</f>
        <v>5</v>
      </c>
      <c r="J192" s="37">
        <f>'[5]45. ИП Астахова Н.Н.'!$H$36</f>
        <v>2</v>
      </c>
      <c r="K192" s="37">
        <f>'[5]45. ИП Астахова Н.Н.'!$H$39</f>
        <v>5</v>
      </c>
      <c r="L192" s="37">
        <f>'[5]45. ИП Астахова Н.Н.'!$H$43</f>
        <v>0</v>
      </c>
      <c r="M192" s="37">
        <f>'[5]45. ИП Астахова Н.Н.'!$H$47</f>
        <v>0</v>
      </c>
      <c r="N192" s="37">
        <f>'[5]45. ИП Астахова Н.Н.'!$H$50</f>
        <v>3</v>
      </c>
      <c r="O192" s="37">
        <f>'[5]45. ИП Астахова Н.Н.'!$H$53</f>
        <v>4</v>
      </c>
      <c r="P192" s="38">
        <f>'[5]45. ИП Астахова Н.Н.'!$H$56</f>
        <v>0</v>
      </c>
      <c r="Q192" s="37">
        <f>'[5]45. ИП Астахова Н.Н.'!$H$59</f>
        <v>4</v>
      </c>
      <c r="R192" s="37">
        <f>'[5]45. ИП Астахова Н.Н.'!$H$68</f>
        <v>5</v>
      </c>
      <c r="S192" s="28"/>
      <c r="U192" s="153"/>
    </row>
    <row r="193" spans="1:21" ht="15.75" hidden="1" outlineLevel="1" x14ac:dyDescent="0.25">
      <c r="A193" s="14"/>
      <c r="B193" s="40" t="s">
        <v>168</v>
      </c>
      <c r="C193" s="7"/>
      <c r="D193" s="41">
        <f t="shared" si="14"/>
        <v>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9"/>
      <c r="Q193" s="37"/>
      <c r="R193" s="37"/>
      <c r="S193" s="28"/>
      <c r="U193" s="153"/>
    </row>
    <row r="194" spans="1:21" ht="78.75" collapsed="1" x14ac:dyDescent="0.25">
      <c r="A194" s="14">
        <v>25</v>
      </c>
      <c r="B194" s="40" t="s">
        <v>212</v>
      </c>
      <c r="C194" s="15" t="s">
        <v>272</v>
      </c>
      <c r="D194" s="41">
        <f t="shared" si="14"/>
        <v>27.599999999999998</v>
      </c>
      <c r="E194" s="37">
        <f t="shared" ref="E194:R194" si="29">SUM(E195:E200)/5</f>
        <v>0</v>
      </c>
      <c r="F194" s="37">
        <f t="shared" si="29"/>
        <v>2</v>
      </c>
      <c r="G194" s="37">
        <f t="shared" si="29"/>
        <v>2</v>
      </c>
      <c r="H194" s="37">
        <f t="shared" si="29"/>
        <v>3</v>
      </c>
      <c r="I194" s="37">
        <f t="shared" si="29"/>
        <v>3</v>
      </c>
      <c r="J194" s="37">
        <f t="shared" si="29"/>
        <v>2</v>
      </c>
      <c r="K194" s="37">
        <f t="shared" si="29"/>
        <v>5</v>
      </c>
      <c r="L194" s="37">
        <f t="shared" si="29"/>
        <v>0.6</v>
      </c>
      <c r="M194" s="37">
        <f t="shared" si="29"/>
        <v>0.4</v>
      </c>
      <c r="N194" s="37">
        <f t="shared" si="29"/>
        <v>5</v>
      </c>
      <c r="O194" s="37">
        <f t="shared" si="29"/>
        <v>0.4</v>
      </c>
      <c r="P194" s="37">
        <f t="shared" si="29"/>
        <v>0</v>
      </c>
      <c r="Q194" s="37">
        <f t="shared" si="29"/>
        <v>4.2</v>
      </c>
      <c r="R194" s="37">
        <f t="shared" si="29"/>
        <v>0</v>
      </c>
      <c r="S194" s="28"/>
      <c r="T194" s="35">
        <f>SUM(D195:D200)/5-D194</f>
        <v>0</v>
      </c>
      <c r="U194" s="153">
        <f>'прошедшие до комиссии'!M26</f>
        <v>678618.84</v>
      </c>
    </row>
    <row r="195" spans="1:21" ht="15.75" hidden="1" outlineLevel="1" x14ac:dyDescent="0.25">
      <c r="A195" s="14"/>
      <c r="B195" s="40" t="s">
        <v>313</v>
      </c>
      <c r="C195" s="7"/>
      <c r="D195" s="41">
        <f t="shared" si="14"/>
        <v>23</v>
      </c>
      <c r="E195" s="37">
        <f>'[1]47. ООО "ЗОООПТ"'!$H$21</f>
        <v>0</v>
      </c>
      <c r="F195" s="37">
        <f>'[1]47. ООО "ЗОООПТ"'!$H$23</f>
        <v>2</v>
      </c>
      <c r="G195" s="37">
        <f>'[1]47. ООО "ЗОООПТ"'!$H$27</f>
        <v>2</v>
      </c>
      <c r="H195" s="37">
        <f>'[1]47. ООО "ЗОООПТ"'!$H$30</f>
        <v>3</v>
      </c>
      <c r="I195" s="37">
        <f>'[1]47. ООО "ЗОООПТ"'!$H$32</f>
        <v>0</v>
      </c>
      <c r="J195" s="37">
        <f>'[1]47. ООО "ЗОООПТ"'!$H$36</f>
        <v>2</v>
      </c>
      <c r="K195" s="37">
        <f>'[1]47. ООО "ЗОООПТ"'!$H$39</f>
        <v>5</v>
      </c>
      <c r="L195" s="37">
        <f>'[1]47. ООО "ЗОООПТ"'!$H$43</f>
        <v>0</v>
      </c>
      <c r="M195" s="37">
        <f>'[1]47. ООО "ЗОООПТ"'!$H$47</f>
        <v>2</v>
      </c>
      <c r="N195" s="37">
        <f>'[1]47. ООО "ЗОООПТ"'!$H$50</f>
        <v>5</v>
      </c>
      <c r="O195" s="37">
        <f>'[1]47. ООО "ЗОООПТ"'!$H$53</f>
        <v>0</v>
      </c>
      <c r="P195" s="38">
        <f>'[1]47. ООО "ЗОООПТ"'!$H$56</f>
        <v>0</v>
      </c>
      <c r="Q195" s="37">
        <f>'[1]47. ООО "ЗОООПТ"'!$H$59</f>
        <v>2</v>
      </c>
      <c r="R195" s="37">
        <f>'[1]47. ООО "ЗОООПТ"'!$H$68</f>
        <v>0</v>
      </c>
      <c r="S195" s="28"/>
      <c r="U195" s="153"/>
    </row>
    <row r="196" spans="1:21" ht="15.75" hidden="1" outlineLevel="1" x14ac:dyDescent="0.25">
      <c r="A196" s="14"/>
      <c r="B196" s="40" t="s">
        <v>165</v>
      </c>
      <c r="C196" s="7"/>
      <c r="D196" s="41">
        <f t="shared" si="14"/>
        <v>31</v>
      </c>
      <c r="E196" s="37">
        <f>'[2]47. ООО "ЗОООПТ"'!$H$21</f>
        <v>0</v>
      </c>
      <c r="F196" s="37">
        <f>'[2]47. ООО "ЗОООПТ"'!$H$23</f>
        <v>2</v>
      </c>
      <c r="G196" s="37">
        <f>'[2]47. ООО "ЗОООПТ"'!$H$27</f>
        <v>2</v>
      </c>
      <c r="H196" s="37">
        <f>'[2]47. ООО "ЗОООПТ"'!$H$30</f>
        <v>3</v>
      </c>
      <c r="I196" s="37">
        <f>'[2]47. ООО "ЗОООПТ"'!$H$32</f>
        <v>5</v>
      </c>
      <c r="J196" s="37">
        <f>'[2]47. ООО "ЗОООПТ"'!$H$36</f>
        <v>2</v>
      </c>
      <c r="K196" s="37">
        <f>'[2]47. ООО "ЗОООПТ"'!$H$39</f>
        <v>5</v>
      </c>
      <c r="L196" s="37">
        <f>'[2]47. ООО "ЗОООПТ"'!$H$43</f>
        <v>1</v>
      </c>
      <c r="M196" s="37">
        <f>'[2]47. ООО "ЗОООПТ"'!$H$47</f>
        <v>0</v>
      </c>
      <c r="N196" s="37">
        <f>'[2]47. ООО "ЗОООПТ"'!$H$50</f>
        <v>5</v>
      </c>
      <c r="O196" s="37">
        <f>'[2]47. ООО "ЗОООПТ"'!$H$53</f>
        <v>2</v>
      </c>
      <c r="P196" s="38" t="str">
        <f>'[2]47. ООО "ЗОООПТ"'!$H$56</f>
        <v>-</v>
      </c>
      <c r="Q196" s="37">
        <f>'[2]47. ООО "ЗОООПТ"'!$H$59</f>
        <v>4</v>
      </c>
      <c r="R196" s="37">
        <f>'[2]47. ООО "ЗОООПТ"'!$H$68</f>
        <v>0</v>
      </c>
      <c r="S196" s="28"/>
      <c r="U196" s="153"/>
    </row>
    <row r="197" spans="1:21" ht="25.5" hidden="1" outlineLevel="1" x14ac:dyDescent="0.25">
      <c r="A197" s="14"/>
      <c r="B197" s="40" t="s">
        <v>166</v>
      </c>
      <c r="C197" s="7"/>
      <c r="D197" s="41">
        <f t="shared" si="14"/>
        <v>30</v>
      </c>
      <c r="E197" s="37">
        <f>'[3]47. ООО "ЗОООПТ"'!$H$21</f>
        <v>0</v>
      </c>
      <c r="F197" s="37">
        <f>'[3]47. ООО "ЗОООПТ"'!$H$23</f>
        <v>2</v>
      </c>
      <c r="G197" s="37">
        <f>'[3]47. ООО "ЗОООПТ"'!$H$27</f>
        <v>2</v>
      </c>
      <c r="H197" s="37">
        <f>'[3]47. ООО "ЗОООПТ"'!$H$30</f>
        <v>3</v>
      </c>
      <c r="I197" s="37">
        <f>'[3]47. ООО "ЗОООПТ"'!$H$32</f>
        <v>5</v>
      </c>
      <c r="J197" s="37">
        <f>'[3]47. ООО "ЗОООПТ"'!$H$36</f>
        <v>2</v>
      </c>
      <c r="K197" s="37">
        <f>'[3]47. ООО "ЗОООПТ"'!$H$39</f>
        <v>5</v>
      </c>
      <c r="L197" s="37">
        <f>'[3]47. ООО "ЗОООПТ"'!$H$43</f>
        <v>1</v>
      </c>
      <c r="M197" s="37">
        <f>'[3]47. ООО "ЗОООПТ"'!$H$47</f>
        <v>0</v>
      </c>
      <c r="N197" s="37">
        <f>'[3]47. ООО "ЗОООПТ"'!$H$50</f>
        <v>5</v>
      </c>
      <c r="O197" s="37">
        <f>'[3]47. ООО "ЗОООПТ"'!$H$53</f>
        <v>0</v>
      </c>
      <c r="P197" s="38" t="str">
        <f>'[3]47. ООО "ЗОООПТ"'!$H$56</f>
        <v>Не оценивается</v>
      </c>
      <c r="Q197" s="37">
        <f>'[3]47. ООО "ЗОООПТ"'!$H$59</f>
        <v>5</v>
      </c>
      <c r="R197" s="37">
        <f>'[3]47. ООО "ЗОООПТ"'!$H$68</f>
        <v>0</v>
      </c>
      <c r="S197" s="28"/>
      <c r="U197" s="153"/>
    </row>
    <row r="198" spans="1:21" ht="25.5" hidden="1" outlineLevel="1" x14ac:dyDescent="0.25">
      <c r="A198" s="14"/>
      <c r="B198" s="40" t="s">
        <v>167</v>
      </c>
      <c r="C198" s="7"/>
      <c r="D198" s="41">
        <f t="shared" si="14"/>
        <v>30</v>
      </c>
      <c r="E198" s="37">
        <f>'[4]47. ООО "ЗОООПТ"'!$H$21</f>
        <v>0</v>
      </c>
      <c r="F198" s="37">
        <f>'[4]47. ООО "ЗОООПТ"'!$H$23</f>
        <v>2</v>
      </c>
      <c r="G198" s="37">
        <f>'[4]47. ООО "ЗОООПТ"'!$H$27</f>
        <v>2</v>
      </c>
      <c r="H198" s="37">
        <f>'[4]47. ООО "ЗОООПТ"'!$H$30</f>
        <v>3</v>
      </c>
      <c r="I198" s="37">
        <f>'[4]47. ООО "ЗОООПТ"'!$H$32</f>
        <v>5</v>
      </c>
      <c r="J198" s="37">
        <f>'[4]47. ООО "ЗОООПТ"'!$H$36</f>
        <v>2</v>
      </c>
      <c r="K198" s="37">
        <f>'[4]47. ООО "ЗОООПТ"'!$H$39</f>
        <v>5</v>
      </c>
      <c r="L198" s="37">
        <f>'[4]47. ООО "ЗОООПТ"'!$H$43</f>
        <v>1</v>
      </c>
      <c r="M198" s="37">
        <f>'[4]47. ООО "ЗОООПТ"'!$H$47</f>
        <v>0</v>
      </c>
      <c r="N198" s="37">
        <f>'[4]47. ООО "ЗОООПТ"'!$H$50</f>
        <v>5</v>
      </c>
      <c r="O198" s="37">
        <f>'[4]47. ООО "ЗОООПТ"'!$H$53</f>
        <v>0</v>
      </c>
      <c r="P198" s="38" t="str">
        <f>'[4]47. ООО "ЗОООПТ"'!$H$56</f>
        <v>Не оценивается</v>
      </c>
      <c r="Q198" s="37">
        <f>'[4]47. ООО "ЗОООПТ"'!$H$59</f>
        <v>5</v>
      </c>
      <c r="R198" s="37">
        <f>'[4]47. ООО "ЗОООПТ"'!$H$68</f>
        <v>0</v>
      </c>
      <c r="S198" s="28"/>
      <c r="U198" s="153"/>
    </row>
    <row r="199" spans="1:21" ht="15.75" hidden="1" outlineLevel="1" x14ac:dyDescent="0.25">
      <c r="A199" s="14"/>
      <c r="B199" s="40" t="s">
        <v>33</v>
      </c>
      <c r="C199" s="7"/>
      <c r="D199" s="41">
        <f t="shared" si="14"/>
        <v>24</v>
      </c>
      <c r="E199" s="37">
        <f>'[5]47. ООО "ЗОООПТ"'!$H$21</f>
        <v>0</v>
      </c>
      <c r="F199" s="37">
        <f>'[5]47. ООО "ЗОООПТ"'!$H$23</f>
        <v>2</v>
      </c>
      <c r="G199" s="37">
        <f>'[5]47. ООО "ЗОООПТ"'!$H$27</f>
        <v>2</v>
      </c>
      <c r="H199" s="37">
        <f>'[5]47. ООО "ЗОООПТ"'!$H$30</f>
        <v>3</v>
      </c>
      <c r="I199" s="37">
        <f>'[5]47. ООО "ЗОООПТ"'!$H$32</f>
        <v>0</v>
      </c>
      <c r="J199" s="37">
        <f>'[5]47. ООО "ЗОООПТ"'!$H$36</f>
        <v>2</v>
      </c>
      <c r="K199" s="37">
        <f>'[5]47. ООО "ЗОООПТ"'!$H$39</f>
        <v>5</v>
      </c>
      <c r="L199" s="37">
        <f>'[5]47. ООО "ЗОООПТ"'!$H$43</f>
        <v>0</v>
      </c>
      <c r="M199" s="37">
        <f>'[5]47. ООО "ЗОООПТ"'!$H$47</f>
        <v>0</v>
      </c>
      <c r="N199" s="37">
        <f>'[5]47. ООО "ЗОООПТ"'!$H$50</f>
        <v>5</v>
      </c>
      <c r="O199" s="37">
        <f>'[5]47. ООО "ЗОООПТ"'!$H$53</f>
        <v>0</v>
      </c>
      <c r="P199" s="38">
        <f>'[5]47. ООО "ЗОООПТ"'!$H$56</f>
        <v>0</v>
      </c>
      <c r="Q199" s="37">
        <f>'[5]47. ООО "ЗОООПТ"'!$H$59</f>
        <v>5</v>
      </c>
      <c r="R199" s="37">
        <f>'[5]47. ООО "ЗОООПТ"'!$H$68</f>
        <v>0</v>
      </c>
      <c r="S199" s="28"/>
      <c r="U199" s="153"/>
    </row>
    <row r="200" spans="1:21" ht="15.75" hidden="1" outlineLevel="1" x14ac:dyDescent="0.25">
      <c r="A200" s="14"/>
      <c r="B200" s="40" t="s">
        <v>168</v>
      </c>
      <c r="C200" s="7"/>
      <c r="D200" s="41">
        <f t="shared" si="14"/>
        <v>0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9"/>
      <c r="Q200" s="37"/>
      <c r="R200" s="37"/>
      <c r="S200" s="28"/>
      <c r="U200" s="153"/>
    </row>
    <row r="201" spans="1:21" ht="31.5" collapsed="1" x14ac:dyDescent="0.25">
      <c r="A201" s="14">
        <v>26</v>
      </c>
      <c r="B201" s="40" t="s">
        <v>214</v>
      </c>
      <c r="C201" s="15" t="s">
        <v>213</v>
      </c>
      <c r="D201" s="41">
        <f t="shared" si="14"/>
        <v>32.6</v>
      </c>
      <c r="E201" s="37">
        <f t="shared" ref="E201:R201" si="30">SUM(E202:E207)/5</f>
        <v>0</v>
      </c>
      <c r="F201" s="37">
        <f t="shared" si="30"/>
        <v>1.2</v>
      </c>
      <c r="G201" s="37">
        <f t="shared" si="30"/>
        <v>2</v>
      </c>
      <c r="H201" s="37">
        <f t="shared" si="30"/>
        <v>3</v>
      </c>
      <c r="I201" s="37">
        <f t="shared" si="30"/>
        <v>5</v>
      </c>
      <c r="J201" s="37">
        <f t="shared" si="30"/>
        <v>2</v>
      </c>
      <c r="K201" s="37">
        <f t="shared" si="30"/>
        <v>3.8</v>
      </c>
      <c r="L201" s="37">
        <f t="shared" si="30"/>
        <v>2.2000000000000002</v>
      </c>
      <c r="M201" s="37">
        <f t="shared" si="30"/>
        <v>3.2</v>
      </c>
      <c r="N201" s="37">
        <f t="shared" si="30"/>
        <v>4.5999999999999996</v>
      </c>
      <c r="O201" s="37">
        <f t="shared" si="30"/>
        <v>2</v>
      </c>
      <c r="P201" s="37">
        <f t="shared" si="30"/>
        <v>0</v>
      </c>
      <c r="Q201" s="37">
        <f t="shared" si="30"/>
        <v>3.6</v>
      </c>
      <c r="R201" s="37">
        <f t="shared" si="30"/>
        <v>0</v>
      </c>
      <c r="S201" s="28"/>
      <c r="T201" s="35">
        <f>SUM(D202:D207)/5-D201</f>
        <v>0</v>
      </c>
      <c r="U201" s="153">
        <f>'прошедшие до комиссии'!M27</f>
        <v>493216.08</v>
      </c>
    </row>
    <row r="202" spans="1:21" ht="15.75" hidden="1" outlineLevel="1" x14ac:dyDescent="0.25">
      <c r="A202" s="14"/>
      <c r="B202" s="40" t="s">
        <v>313</v>
      </c>
      <c r="C202" s="7"/>
      <c r="D202" s="41">
        <f t="shared" si="14"/>
        <v>29</v>
      </c>
      <c r="E202" s="37">
        <f>'[1]49. ИП Азматов А.И.'!$H$21</f>
        <v>0</v>
      </c>
      <c r="F202" s="37">
        <f>'[1]49. ИП Азматов А.И.'!$H$23</f>
        <v>1</v>
      </c>
      <c r="G202" s="37">
        <f>'[1]49. ИП Азматов А.И.'!$H$27</f>
        <v>2</v>
      </c>
      <c r="H202" s="37">
        <f>'[1]49. ИП Азматов А.И.'!$H$30</f>
        <v>3</v>
      </c>
      <c r="I202" s="37">
        <f>'[1]49. ИП Азматов А.И.'!$H$32</f>
        <v>5</v>
      </c>
      <c r="J202" s="37">
        <f>'[1]49. ИП Азматов А.И.'!$H$36</f>
        <v>2</v>
      </c>
      <c r="K202" s="37">
        <f>'[1]49. ИП Азматов А.И.'!$H$39</f>
        <v>5</v>
      </c>
      <c r="L202" s="37">
        <f>'[1]49. ИП Азматов А.И.'!$H$43</f>
        <v>0</v>
      </c>
      <c r="M202" s="37">
        <f>'[1]49. ИП Азматов А.И.'!$H$47</f>
        <v>4</v>
      </c>
      <c r="N202" s="37">
        <f>'[1]49. ИП Азматов А.И.'!$H$50</f>
        <v>3</v>
      </c>
      <c r="O202" s="37">
        <f>'[1]49. ИП Азматов А.И.'!$H$53</f>
        <v>2</v>
      </c>
      <c r="P202" s="38">
        <f>'[1]49. ИП Азматов А.И.'!$H$56</f>
        <v>0</v>
      </c>
      <c r="Q202" s="37">
        <f>'[1]49. ИП Азматов А.И.'!$H$59</f>
        <v>2</v>
      </c>
      <c r="R202" s="37">
        <f>'[1]49. ИП Азматов А.И.'!$H$68</f>
        <v>0</v>
      </c>
      <c r="S202" s="28"/>
      <c r="U202" s="153"/>
    </row>
    <row r="203" spans="1:21" ht="15.75" hidden="1" outlineLevel="1" x14ac:dyDescent="0.25">
      <c r="A203" s="14"/>
      <c r="B203" s="40" t="s">
        <v>165</v>
      </c>
      <c r="C203" s="7"/>
      <c r="D203" s="41">
        <f t="shared" si="14"/>
        <v>31</v>
      </c>
      <c r="E203" s="37">
        <f>'[2]49. ИП Азматов А.И.'!$H$21</f>
        <v>0</v>
      </c>
      <c r="F203" s="37">
        <f>'[2]49. ИП Азматов А.И.'!$H$23</f>
        <v>2</v>
      </c>
      <c r="G203" s="37">
        <f>'[2]49. ИП Азматов А.И.'!$H$27</f>
        <v>2</v>
      </c>
      <c r="H203" s="37">
        <f>'[2]49. ИП Азматов А.И.'!$H$30</f>
        <v>3</v>
      </c>
      <c r="I203" s="37">
        <f>'[2]49. ИП Азматов А.И.'!$H$32</f>
        <v>5</v>
      </c>
      <c r="J203" s="37">
        <f>'[2]49. ИП Азматов А.И.'!$H$36</f>
        <v>2</v>
      </c>
      <c r="K203" s="37">
        <f>'[2]49. ИП Азматов А.И.'!$H$39</f>
        <v>5</v>
      </c>
      <c r="L203" s="37">
        <f>'[2]49. ИП Азматов А.И.'!$H$43</f>
        <v>1</v>
      </c>
      <c r="M203" s="37">
        <f>'[2]49. ИП Азматов А.И.'!$H$47</f>
        <v>0</v>
      </c>
      <c r="N203" s="37">
        <f>'[2]49. ИП Азматов А.И.'!$H$50</f>
        <v>5</v>
      </c>
      <c r="O203" s="37">
        <f>'[2]49. ИП Азматов А.И.'!$H$53</f>
        <v>2</v>
      </c>
      <c r="P203" s="38" t="str">
        <f>'[2]49. ИП Азматов А.И.'!$H$56</f>
        <v>-</v>
      </c>
      <c r="Q203" s="37">
        <f>'[2]49. ИП Азматов А.И.'!$H$59</f>
        <v>4</v>
      </c>
      <c r="R203" s="37">
        <f>'[2]49. ИП Азматов А.И.'!$H$68</f>
        <v>0</v>
      </c>
      <c r="S203" s="28"/>
      <c r="U203" s="153"/>
    </row>
    <row r="204" spans="1:21" ht="25.5" hidden="1" outlineLevel="1" x14ac:dyDescent="0.25">
      <c r="A204" s="14"/>
      <c r="B204" s="40" t="s">
        <v>166</v>
      </c>
      <c r="C204" s="7"/>
      <c r="D204" s="41">
        <f t="shared" si="14"/>
        <v>37</v>
      </c>
      <c r="E204" s="37">
        <f>'[3]49. ИП Азматов А.И.'!$H$21</f>
        <v>0</v>
      </c>
      <c r="F204" s="37">
        <f>'[3]49. ИП Азматов А.И.'!$H$23</f>
        <v>1</v>
      </c>
      <c r="G204" s="37">
        <f>'[3]49. ИП Азматов А.И.'!$H$27</f>
        <v>2</v>
      </c>
      <c r="H204" s="37">
        <f>'[3]49. ИП Азматов А.И.'!$H$30</f>
        <v>3</v>
      </c>
      <c r="I204" s="37">
        <f>'[3]49. ИП Азматов А.И.'!$H$32</f>
        <v>5</v>
      </c>
      <c r="J204" s="37">
        <f>'[3]49. ИП Азматов А.И.'!$H$36</f>
        <v>2</v>
      </c>
      <c r="K204" s="37">
        <f>'[3]49. ИП Азматов А.И.'!$H$39</f>
        <v>3</v>
      </c>
      <c r="L204" s="37">
        <f>'[3]49. ИП Азматов А.И.'!$H$43</f>
        <v>5</v>
      </c>
      <c r="M204" s="37">
        <f>'[3]49. ИП Азматов А.И.'!$H$47</f>
        <v>4</v>
      </c>
      <c r="N204" s="37">
        <f>'[3]49. ИП Азматов А.И.'!$H$50</f>
        <v>5</v>
      </c>
      <c r="O204" s="37">
        <f>'[3]49. ИП Азматов А.И.'!$H$53</f>
        <v>2</v>
      </c>
      <c r="P204" s="38" t="str">
        <f>'[3]49. ИП Азматов А.И.'!$H$56</f>
        <v>Не оценивается</v>
      </c>
      <c r="Q204" s="37">
        <f>'[3]49. ИП Азматов А.И.'!$H$59</f>
        <v>5</v>
      </c>
      <c r="R204" s="37">
        <f>'[3]49. ИП Азматов А.И.'!$H$68</f>
        <v>0</v>
      </c>
      <c r="S204" s="28"/>
      <c r="U204" s="153"/>
    </row>
    <row r="205" spans="1:21" ht="25.5" hidden="1" outlineLevel="1" x14ac:dyDescent="0.25">
      <c r="A205" s="14"/>
      <c r="B205" s="40" t="s">
        <v>167</v>
      </c>
      <c r="C205" s="7"/>
      <c r="D205" s="41">
        <f t="shared" si="14"/>
        <v>37</v>
      </c>
      <c r="E205" s="37">
        <f>'[4]49. ИП Азматов А.И.'!$H$21</f>
        <v>0</v>
      </c>
      <c r="F205" s="37">
        <f>'[4]49. ИП Азматов А.И.'!$H$23</f>
        <v>1</v>
      </c>
      <c r="G205" s="37">
        <f>'[4]49. ИП Азматов А.И.'!$H$27</f>
        <v>2</v>
      </c>
      <c r="H205" s="37">
        <f>'[4]49. ИП Азматов А.И.'!$H$30</f>
        <v>3</v>
      </c>
      <c r="I205" s="37">
        <f>'[4]49. ИП Азматов А.И.'!$H$32</f>
        <v>5</v>
      </c>
      <c r="J205" s="37">
        <f>'[4]49. ИП Азматов А.И.'!$H$36</f>
        <v>2</v>
      </c>
      <c r="K205" s="37">
        <f>'[4]49. ИП Азматов А.И.'!$H$39</f>
        <v>3</v>
      </c>
      <c r="L205" s="37">
        <f>'[4]49. ИП Азматов А.И.'!$H$43</f>
        <v>5</v>
      </c>
      <c r="M205" s="37">
        <f>'[4]49. ИП Азматов А.И.'!$H$47</f>
        <v>4</v>
      </c>
      <c r="N205" s="37">
        <f>'[4]49. ИП Азматов А.И.'!$H$50</f>
        <v>5</v>
      </c>
      <c r="O205" s="37">
        <f>'[4]49. ИП Азматов А.И.'!$H$53</f>
        <v>2</v>
      </c>
      <c r="P205" s="38" t="str">
        <f>'[4]49. ИП Азматов А.И.'!$H$56</f>
        <v>Не оценивается</v>
      </c>
      <c r="Q205" s="37">
        <f>'[4]49. ИП Азматов А.И.'!$H$59</f>
        <v>5</v>
      </c>
      <c r="R205" s="37">
        <f>'[4]49. ИП Азматов А.И.'!$H$68</f>
        <v>0</v>
      </c>
      <c r="S205" s="28"/>
      <c r="U205" s="153"/>
    </row>
    <row r="206" spans="1:21" ht="15.75" hidden="1" outlineLevel="1" x14ac:dyDescent="0.25">
      <c r="A206" s="14"/>
      <c r="B206" s="40" t="s">
        <v>33</v>
      </c>
      <c r="C206" s="7"/>
      <c r="D206" s="41">
        <f t="shared" si="14"/>
        <v>29</v>
      </c>
      <c r="E206" s="37">
        <f>'[5]49. ИП Азматов А.И.'!$H$21</f>
        <v>0</v>
      </c>
      <c r="F206" s="37">
        <f>'[5]49. ИП Азматов А.И.'!$H$23</f>
        <v>1</v>
      </c>
      <c r="G206" s="37">
        <f>'[5]49. ИП Азматов А.И.'!$H$27</f>
        <v>2</v>
      </c>
      <c r="H206" s="37">
        <f>'[5]49. ИП Азматов А.И.'!$H$30</f>
        <v>3</v>
      </c>
      <c r="I206" s="37">
        <f>'[5]49. ИП Азматов А.И.'!$H$32</f>
        <v>5</v>
      </c>
      <c r="J206" s="37">
        <f>'[5]49. ИП Азматов А.И.'!$H$36</f>
        <v>2</v>
      </c>
      <c r="K206" s="37">
        <f>'[5]49. ИП Азматов А.И.'!$H$39</f>
        <v>3</v>
      </c>
      <c r="L206" s="37">
        <f>'[5]49. ИП Азматов А.И.'!$H$43</f>
        <v>0</v>
      </c>
      <c r="M206" s="37">
        <f>'[5]49. ИП Азматов А.И.'!$H$47</f>
        <v>4</v>
      </c>
      <c r="N206" s="37">
        <f>'[5]49. ИП Азматов А.И.'!$H$50</f>
        <v>5</v>
      </c>
      <c r="O206" s="37">
        <f>'[5]49. ИП Азматов А.И.'!$H$53</f>
        <v>2</v>
      </c>
      <c r="P206" s="38">
        <f>'[5]49. ИП Азматов А.И.'!$H$56</f>
        <v>0</v>
      </c>
      <c r="Q206" s="37">
        <f>'[5]49. ИП Азматов А.И.'!$H$59</f>
        <v>2</v>
      </c>
      <c r="R206" s="37">
        <f>'[5]49. ИП Азматов А.И.'!$H$68</f>
        <v>0</v>
      </c>
      <c r="S206" s="28"/>
      <c r="U206" s="153"/>
    </row>
    <row r="207" spans="1:21" ht="15.75" hidden="1" outlineLevel="1" x14ac:dyDescent="0.25">
      <c r="A207" s="14"/>
      <c r="B207" s="40" t="s">
        <v>168</v>
      </c>
      <c r="C207" s="7"/>
      <c r="D207" s="41">
        <f t="shared" si="14"/>
        <v>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9"/>
      <c r="Q207" s="37"/>
      <c r="R207" s="37"/>
      <c r="S207" s="28"/>
      <c r="U207" s="153"/>
    </row>
    <row r="208" spans="1:21" ht="63" collapsed="1" x14ac:dyDescent="0.25">
      <c r="A208" s="14">
        <v>27</v>
      </c>
      <c r="B208" s="40" t="s">
        <v>215</v>
      </c>
      <c r="C208" s="15" t="s">
        <v>273</v>
      </c>
      <c r="D208" s="41">
        <f t="shared" ref="D208:D271" si="31">SUM(E208:R208)</f>
        <v>42</v>
      </c>
      <c r="E208" s="37">
        <f t="shared" ref="E208:R208" si="32">SUM(E209:E214)/5</f>
        <v>0</v>
      </c>
      <c r="F208" s="37">
        <f t="shared" si="32"/>
        <v>2.8</v>
      </c>
      <c r="G208" s="37">
        <f t="shared" si="32"/>
        <v>2</v>
      </c>
      <c r="H208" s="37">
        <f t="shared" si="32"/>
        <v>3</v>
      </c>
      <c r="I208" s="37">
        <f t="shared" si="32"/>
        <v>5</v>
      </c>
      <c r="J208" s="37">
        <f t="shared" si="32"/>
        <v>2</v>
      </c>
      <c r="K208" s="37">
        <f t="shared" si="32"/>
        <v>4.2</v>
      </c>
      <c r="L208" s="37">
        <f t="shared" si="32"/>
        <v>3.4</v>
      </c>
      <c r="M208" s="37">
        <f t="shared" si="32"/>
        <v>2.8</v>
      </c>
      <c r="N208" s="37">
        <f t="shared" si="32"/>
        <v>5</v>
      </c>
      <c r="O208" s="37">
        <f t="shared" si="32"/>
        <v>3.6</v>
      </c>
      <c r="P208" s="37">
        <f t="shared" si="32"/>
        <v>0</v>
      </c>
      <c r="Q208" s="37">
        <f t="shared" si="32"/>
        <v>4.2</v>
      </c>
      <c r="R208" s="37">
        <f t="shared" si="32"/>
        <v>4</v>
      </c>
      <c r="S208" s="28"/>
      <c r="T208" s="35">
        <f>SUM(D209:D214)/5-D208</f>
        <v>0</v>
      </c>
      <c r="U208" s="153">
        <f>'прошедшие до комиссии'!M28</f>
        <v>5000000</v>
      </c>
    </row>
    <row r="209" spans="1:21" ht="15.75" hidden="1" outlineLevel="1" x14ac:dyDescent="0.25">
      <c r="A209" s="14"/>
      <c r="B209" s="40" t="s">
        <v>313</v>
      </c>
      <c r="C209" s="7"/>
      <c r="D209" s="41">
        <f t="shared" si="31"/>
        <v>43</v>
      </c>
      <c r="E209" s="37">
        <f>'[1]51. ООО "Завод НГА АНОДЪ" '!$H$21</f>
        <v>0</v>
      </c>
      <c r="F209" s="37">
        <f>'[1]51. ООО "Завод НГА АНОДЪ" '!$H$23</f>
        <v>3</v>
      </c>
      <c r="G209" s="37">
        <f>'[1]51. ООО "Завод НГА АНОДЪ" '!$H$27</f>
        <v>2</v>
      </c>
      <c r="H209" s="37">
        <f>'[1]51. ООО "Завод НГА АНОДЪ" '!$H$30</f>
        <v>3</v>
      </c>
      <c r="I209" s="37">
        <f>'[1]51. ООО "Завод НГА АНОДЪ" '!$H$32</f>
        <v>5</v>
      </c>
      <c r="J209" s="37">
        <f>'[1]51. ООО "Завод НГА АНОДЪ" '!$H$36</f>
        <v>2</v>
      </c>
      <c r="K209" s="37">
        <f>'[1]51. ООО "Завод НГА АНОДЪ" '!$H$39</f>
        <v>3</v>
      </c>
      <c r="L209" s="37">
        <f>'[1]51. ООО "Завод НГА АНОДЪ" '!$H$43</f>
        <v>5</v>
      </c>
      <c r="M209" s="37">
        <f>'[1]51. ООО "Завод НГА АНОДЪ" '!$H$47</f>
        <v>4</v>
      </c>
      <c r="N209" s="37">
        <f>'[1]51. ООО "Завод НГА АНОДЪ" '!$H$50</f>
        <v>5</v>
      </c>
      <c r="O209" s="37">
        <f>'[1]51. ООО "Завод НГА АНОДЪ" '!$H$53</f>
        <v>4</v>
      </c>
      <c r="P209" s="38">
        <f>'[1]51. ООО "Завод НГА АНОДЪ" '!$H$56</f>
        <v>0</v>
      </c>
      <c r="Q209" s="37">
        <f>'[1]51. ООО "Завод НГА АНОДЪ" '!$H$59</f>
        <v>2</v>
      </c>
      <c r="R209" s="37">
        <f>'[1]51. ООО "Завод НГА АНОДЪ" '!$H$68</f>
        <v>5</v>
      </c>
      <c r="S209" s="28"/>
      <c r="U209" s="153"/>
    </row>
    <row r="210" spans="1:21" ht="15.75" hidden="1" outlineLevel="1" x14ac:dyDescent="0.25">
      <c r="A210" s="14"/>
      <c r="B210" s="40" t="s">
        <v>165</v>
      </c>
      <c r="C210" s="7"/>
      <c r="D210" s="41">
        <f t="shared" si="31"/>
        <v>31</v>
      </c>
      <c r="E210" s="37">
        <f>'[2]51. ООО "Завод НГА АНОДЪ" '!$H$21</f>
        <v>0</v>
      </c>
      <c r="F210" s="37">
        <f>'[2]51. ООО "Завод НГА АНОДЪ" '!$H$23</f>
        <v>2</v>
      </c>
      <c r="G210" s="37">
        <f>'[2]51. ООО "Завод НГА АНОДЪ" '!$H$27</f>
        <v>2</v>
      </c>
      <c r="H210" s="37">
        <f>'[2]51. ООО "Завод НГА АНОДЪ" '!$H$30</f>
        <v>3</v>
      </c>
      <c r="I210" s="37">
        <f>'[2]51. ООО "Завод НГА АНОДЪ" '!$H$32</f>
        <v>5</v>
      </c>
      <c r="J210" s="37">
        <f>'[2]51. ООО "Завод НГА АНОДЪ" '!$H$36</f>
        <v>2</v>
      </c>
      <c r="K210" s="37">
        <f>'[2]51. ООО "Завод НГА АНОДЪ" '!$H$39</f>
        <v>5</v>
      </c>
      <c r="L210" s="37">
        <f>'[2]51. ООО "Завод НГА АНОДЪ" '!$H$43</f>
        <v>1</v>
      </c>
      <c r="M210" s="37">
        <f>'[2]51. ООО "Завод НГА АНОДЪ" '!$H$47</f>
        <v>0</v>
      </c>
      <c r="N210" s="37">
        <f>'[2]51. ООО "Завод НГА АНОДЪ" '!$H$50</f>
        <v>5</v>
      </c>
      <c r="O210" s="37">
        <f>'[2]51. ООО "Завод НГА АНОДЪ" '!$H$53</f>
        <v>2</v>
      </c>
      <c r="P210" s="38" t="str">
        <f>'[2]51. ООО "Завод НГА АНОДЪ" '!$H$56</f>
        <v>-</v>
      </c>
      <c r="Q210" s="37">
        <f>'[2]51. ООО "Завод НГА АНОДЪ" '!$H$59</f>
        <v>4</v>
      </c>
      <c r="R210" s="37">
        <f>'[2]51. ООО "Завод НГА АНОДЪ" '!$H$68</f>
        <v>0</v>
      </c>
      <c r="S210" s="28"/>
      <c r="U210" s="153"/>
    </row>
    <row r="211" spans="1:21" ht="25.5" hidden="1" outlineLevel="1" x14ac:dyDescent="0.25">
      <c r="A211" s="14"/>
      <c r="B211" s="40" t="s">
        <v>166</v>
      </c>
      <c r="C211" s="7"/>
      <c r="D211" s="41">
        <f t="shared" si="31"/>
        <v>48</v>
      </c>
      <c r="E211" s="37">
        <f>'[3]51. ООО "Завод НГА АНОДЪ" '!$H$21</f>
        <v>0</v>
      </c>
      <c r="F211" s="37">
        <f>'[3]51. ООО "Завод НГА АНОДЪ" '!$H$23</f>
        <v>3</v>
      </c>
      <c r="G211" s="37">
        <f>'[3]51. ООО "Завод НГА АНОДЪ" '!$H$27</f>
        <v>2</v>
      </c>
      <c r="H211" s="37">
        <f>'[3]51. ООО "Завод НГА АНОДЪ" '!$H$30</f>
        <v>3</v>
      </c>
      <c r="I211" s="37">
        <f>'[3]51. ООО "Завод НГА АНОДЪ" '!$H$32</f>
        <v>5</v>
      </c>
      <c r="J211" s="37">
        <f>'[3]51. ООО "Завод НГА АНОДЪ" '!$H$36</f>
        <v>2</v>
      </c>
      <c r="K211" s="37">
        <f>'[3]51. ООО "Завод НГА АНОДЪ" '!$H$39</f>
        <v>5</v>
      </c>
      <c r="L211" s="37">
        <f>'[3]51. ООО "Завод НГА АНОДЪ" '!$H$43</f>
        <v>5</v>
      </c>
      <c r="M211" s="37">
        <f>'[3]51. ООО "Завод НГА АНОДЪ" '!$H$47</f>
        <v>4</v>
      </c>
      <c r="N211" s="37">
        <f>'[3]51. ООО "Завод НГА АНОДЪ" '!$H$50</f>
        <v>5</v>
      </c>
      <c r="O211" s="37">
        <f>'[3]51. ООО "Завод НГА АНОДЪ" '!$H$53</f>
        <v>4</v>
      </c>
      <c r="P211" s="38" t="str">
        <f>'[3]51. ООО "Завод НГА АНОДЪ" '!$H$56</f>
        <v>Не оценивается</v>
      </c>
      <c r="Q211" s="37">
        <f>'[3]51. ООО "Завод НГА АНОДЪ" '!$H$59</f>
        <v>5</v>
      </c>
      <c r="R211" s="37">
        <f>'[3]51. ООО "Завод НГА АНОДЪ" '!$H$68</f>
        <v>5</v>
      </c>
      <c r="S211" s="28"/>
      <c r="U211" s="153"/>
    </row>
    <row r="212" spans="1:21" ht="25.5" hidden="1" outlineLevel="1" x14ac:dyDescent="0.25">
      <c r="A212" s="14"/>
      <c r="B212" s="40" t="s">
        <v>167</v>
      </c>
      <c r="C212" s="7"/>
      <c r="D212" s="41">
        <f t="shared" si="31"/>
        <v>48</v>
      </c>
      <c r="E212" s="37">
        <f>'[4]51. ООО "Завод НГА АНОДЪ" '!$H$21</f>
        <v>0</v>
      </c>
      <c r="F212" s="37">
        <f>'[4]51. ООО "Завод НГА АНОДЪ" '!$H$23</f>
        <v>3</v>
      </c>
      <c r="G212" s="37">
        <f>'[4]51. ООО "Завод НГА АНОДЪ" '!$H$27</f>
        <v>2</v>
      </c>
      <c r="H212" s="37">
        <f>'[4]51. ООО "Завод НГА АНОДЪ" '!$H$30</f>
        <v>3</v>
      </c>
      <c r="I212" s="37">
        <f>'[4]51. ООО "Завод НГА АНОДЪ" '!$H$32</f>
        <v>5</v>
      </c>
      <c r="J212" s="37">
        <f>'[4]51. ООО "Завод НГА АНОДЪ" '!$H$36</f>
        <v>2</v>
      </c>
      <c r="K212" s="37">
        <f>'[4]51. ООО "Завод НГА АНОДЪ" '!$H$39</f>
        <v>5</v>
      </c>
      <c r="L212" s="37">
        <f>'[4]51. ООО "Завод НГА АНОДЪ" '!$H$43</f>
        <v>5</v>
      </c>
      <c r="M212" s="37">
        <f>'[4]51. ООО "Завод НГА АНОДЪ" '!$H$47</f>
        <v>4</v>
      </c>
      <c r="N212" s="37">
        <f>'[4]51. ООО "Завод НГА АНОДЪ" '!$H$50</f>
        <v>5</v>
      </c>
      <c r="O212" s="37">
        <f>'[4]51. ООО "Завод НГА АНОДЪ" '!$H$53</f>
        <v>4</v>
      </c>
      <c r="P212" s="38" t="str">
        <f>'[4]51. ООО "Завод НГА АНОДЪ" '!$H$56</f>
        <v>Не оценивается</v>
      </c>
      <c r="Q212" s="37">
        <f>'[4]51. ООО "Завод НГА АНОДЪ" '!$H$59</f>
        <v>5</v>
      </c>
      <c r="R212" s="37">
        <f>'[4]51. ООО "Завод НГА АНОДЪ" '!$H$68</f>
        <v>5</v>
      </c>
      <c r="S212" s="28"/>
      <c r="U212" s="153"/>
    </row>
    <row r="213" spans="1:21" ht="15.75" hidden="1" outlineLevel="1" x14ac:dyDescent="0.25">
      <c r="A213" s="14"/>
      <c r="B213" s="40" t="s">
        <v>33</v>
      </c>
      <c r="C213" s="7"/>
      <c r="D213" s="41">
        <f t="shared" si="31"/>
        <v>40</v>
      </c>
      <c r="E213" s="37">
        <f>'[5]51. ООО "Завод НГА АНОДЪ" '!$H$21</f>
        <v>0</v>
      </c>
      <c r="F213" s="37">
        <f>'[5]51. ООО "Завод НГА АНОДЪ" '!$H$23</f>
        <v>3</v>
      </c>
      <c r="G213" s="37">
        <f>'[5]51. ООО "Завод НГА АНОДЪ" '!$H$27</f>
        <v>2</v>
      </c>
      <c r="H213" s="37">
        <f>'[5]51. ООО "Завод НГА АНОДЪ" '!$H$30</f>
        <v>3</v>
      </c>
      <c r="I213" s="37">
        <f>'[5]51. ООО "Завод НГА АНОДЪ" '!$H$32</f>
        <v>5</v>
      </c>
      <c r="J213" s="37">
        <f>'[5]51. ООО "Завод НГА АНОДЪ" '!$H$36</f>
        <v>2</v>
      </c>
      <c r="K213" s="37">
        <f>'[5]51. ООО "Завод НГА АНОДЪ" '!$H$39</f>
        <v>3</v>
      </c>
      <c r="L213" s="37">
        <f>'[5]51. ООО "Завод НГА АНОДЪ" '!$H$43</f>
        <v>1</v>
      </c>
      <c r="M213" s="37">
        <f>'[5]51. ООО "Завод НГА АНОДЪ" '!$H$47</f>
        <v>2</v>
      </c>
      <c r="N213" s="37">
        <f>'[5]51. ООО "Завод НГА АНОДЪ" '!$H$50</f>
        <v>5</v>
      </c>
      <c r="O213" s="37">
        <f>'[5]51. ООО "Завод НГА АНОДЪ" '!$H$53</f>
        <v>4</v>
      </c>
      <c r="P213" s="38">
        <f>'[5]51. ООО "Завод НГА АНОДЪ" '!$H$56</f>
        <v>0</v>
      </c>
      <c r="Q213" s="37">
        <f>'[5]51. ООО "Завод НГА АНОДЪ" '!$H$59</f>
        <v>5</v>
      </c>
      <c r="R213" s="37">
        <f>'[5]51. ООО "Завод НГА АНОДЪ" '!$H$68</f>
        <v>5</v>
      </c>
      <c r="S213" s="28"/>
      <c r="U213" s="153"/>
    </row>
    <row r="214" spans="1:21" ht="15.75" hidden="1" outlineLevel="1" x14ac:dyDescent="0.25">
      <c r="A214" s="14"/>
      <c r="B214" s="40" t="s">
        <v>168</v>
      </c>
      <c r="C214" s="7"/>
      <c r="D214" s="41">
        <f t="shared" si="31"/>
        <v>0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9"/>
      <c r="Q214" s="37"/>
      <c r="R214" s="37"/>
      <c r="S214" s="28"/>
      <c r="U214" s="153"/>
    </row>
    <row r="215" spans="1:21" ht="31.5" collapsed="1" x14ac:dyDescent="0.25">
      <c r="A215" s="14">
        <v>28</v>
      </c>
      <c r="B215" s="15" t="s">
        <v>216</v>
      </c>
      <c r="C215" s="15" t="s">
        <v>274</v>
      </c>
      <c r="D215" s="41">
        <f t="shared" si="31"/>
        <v>37.599999999999994</v>
      </c>
      <c r="E215" s="37">
        <f t="shared" ref="E215:R215" si="33">SUM(E216:E221)/5</f>
        <v>0</v>
      </c>
      <c r="F215" s="37">
        <f t="shared" si="33"/>
        <v>1.2</v>
      </c>
      <c r="G215" s="37">
        <f t="shared" si="33"/>
        <v>2</v>
      </c>
      <c r="H215" s="37">
        <f t="shared" si="33"/>
        <v>3</v>
      </c>
      <c r="I215" s="37">
        <f t="shared" si="33"/>
        <v>5</v>
      </c>
      <c r="J215" s="37">
        <f t="shared" si="33"/>
        <v>2</v>
      </c>
      <c r="K215" s="37">
        <f t="shared" si="33"/>
        <v>3.4</v>
      </c>
      <c r="L215" s="37">
        <f t="shared" si="33"/>
        <v>3.8</v>
      </c>
      <c r="M215" s="37">
        <f t="shared" si="33"/>
        <v>3.2</v>
      </c>
      <c r="N215" s="37">
        <f t="shared" si="33"/>
        <v>4.5999999999999996</v>
      </c>
      <c r="O215" s="37">
        <f t="shared" si="33"/>
        <v>2.4</v>
      </c>
      <c r="P215" s="37">
        <f t="shared" si="33"/>
        <v>0</v>
      </c>
      <c r="Q215" s="37">
        <f t="shared" si="33"/>
        <v>4</v>
      </c>
      <c r="R215" s="37">
        <f t="shared" si="33"/>
        <v>3</v>
      </c>
      <c r="S215" s="28"/>
      <c r="T215" s="35">
        <f>SUM(D216:D221)/5-D215</f>
        <v>0</v>
      </c>
      <c r="U215" s="153">
        <f>'прошедшие до комиссии'!M29</f>
        <v>642642.01</v>
      </c>
    </row>
    <row r="216" spans="1:21" ht="15.75" hidden="1" outlineLevel="1" x14ac:dyDescent="0.25">
      <c r="A216" s="14"/>
      <c r="B216" s="40" t="s">
        <v>313</v>
      </c>
      <c r="C216" s="7"/>
      <c r="D216" s="41">
        <f t="shared" si="31"/>
        <v>32</v>
      </c>
      <c r="E216" s="37">
        <f>'[1]56. ООО "Песочница"'!$H$21</f>
        <v>0</v>
      </c>
      <c r="F216" s="37">
        <f>'[1]56. ООО "Песочница"'!$H$23</f>
        <v>1</v>
      </c>
      <c r="G216" s="37">
        <f>'[1]56. ООО "Песочница"'!$H$27</f>
        <v>2</v>
      </c>
      <c r="H216" s="37">
        <f>'[1]56. ООО "Песочница"'!$H$30</f>
        <v>3</v>
      </c>
      <c r="I216" s="37">
        <f>'[1]56. ООО "Песочница"'!$H$32</f>
        <v>5</v>
      </c>
      <c r="J216" s="37">
        <f>'[1]56. ООО "Песочница"'!$H$36</f>
        <v>2</v>
      </c>
      <c r="K216" s="37">
        <f>'[1]56. ООО "Песочница"'!$H$39</f>
        <v>3</v>
      </c>
      <c r="L216" s="37">
        <f>'[1]56. ООО "Песочница"'!$H$43</f>
        <v>3</v>
      </c>
      <c r="M216" s="37">
        <f>'[1]56. ООО "Песочница"'!$H$47</f>
        <v>4</v>
      </c>
      <c r="N216" s="37">
        <f>'[1]56. ООО "Песочница"'!$H$50</f>
        <v>3</v>
      </c>
      <c r="O216" s="37">
        <f>'[1]56. ООО "Песочница"'!$H$53</f>
        <v>2</v>
      </c>
      <c r="P216" s="38">
        <f>'[1]56. ООО "Песочница"'!$H$56</f>
        <v>0</v>
      </c>
      <c r="Q216" s="37">
        <f>'[1]56. ООО "Песочница"'!$H$59</f>
        <v>4</v>
      </c>
      <c r="R216" s="37">
        <f>'[1]56. ООО "Песочница"'!$H$68</f>
        <v>0</v>
      </c>
      <c r="S216" s="28"/>
      <c r="U216" s="153"/>
    </row>
    <row r="217" spans="1:21" ht="15.75" hidden="1" outlineLevel="1" x14ac:dyDescent="0.25">
      <c r="A217" s="14"/>
      <c r="B217" s="40" t="s">
        <v>165</v>
      </c>
      <c r="C217" s="7"/>
      <c r="D217" s="41">
        <f t="shared" si="31"/>
        <v>31</v>
      </c>
      <c r="E217" s="37">
        <f>'[2]56. ООО "Песочница"'!$H$21</f>
        <v>0</v>
      </c>
      <c r="F217" s="37">
        <f>'[2]56. ООО "Песочница"'!$H$23</f>
        <v>2</v>
      </c>
      <c r="G217" s="37">
        <f>'[2]56. ООО "Песочница"'!$H$27</f>
        <v>2</v>
      </c>
      <c r="H217" s="37">
        <f>'[2]56. ООО "Песочница"'!$H$30</f>
        <v>3</v>
      </c>
      <c r="I217" s="37">
        <f>'[2]56. ООО "Песочница"'!$H$32</f>
        <v>5</v>
      </c>
      <c r="J217" s="37">
        <f>'[2]56. ООО "Песочница"'!$H$36</f>
        <v>2</v>
      </c>
      <c r="K217" s="37">
        <f>'[2]56. ООО "Песочница"'!$H$39</f>
        <v>5</v>
      </c>
      <c r="L217" s="37">
        <f>'[2]56. ООО "Песочница"'!$H$43</f>
        <v>1</v>
      </c>
      <c r="M217" s="37">
        <f>'[2]56. ООО "Песочница"'!$H$47</f>
        <v>0</v>
      </c>
      <c r="N217" s="37">
        <f>'[2]56. ООО "Песочница"'!$H$50</f>
        <v>5</v>
      </c>
      <c r="O217" s="37">
        <f>'[2]56. ООО "Песочница"'!$H$53</f>
        <v>2</v>
      </c>
      <c r="P217" s="38" t="str">
        <f>'[2]56. ООО "Песочница"'!$H$56</f>
        <v>-</v>
      </c>
      <c r="Q217" s="37">
        <f>'[2]56. ООО "Песочница"'!$H$59</f>
        <v>4</v>
      </c>
      <c r="R217" s="37">
        <f>'[2]56. ООО "Песочница"'!$H$68</f>
        <v>0</v>
      </c>
      <c r="S217" s="28"/>
      <c r="U217" s="153"/>
    </row>
    <row r="218" spans="1:21" ht="25.5" hidden="1" outlineLevel="1" x14ac:dyDescent="0.25">
      <c r="A218" s="14"/>
      <c r="B218" s="40" t="s">
        <v>166</v>
      </c>
      <c r="C218" s="7"/>
      <c r="D218" s="41">
        <f t="shared" si="31"/>
        <v>41</v>
      </c>
      <c r="E218" s="37">
        <f>'[3]56. ООО "Песочница"'!$H$21</f>
        <v>0</v>
      </c>
      <c r="F218" s="37">
        <f>'[3]56. ООО "Песочница"'!$H$23</f>
        <v>1</v>
      </c>
      <c r="G218" s="37">
        <f>'[3]56. ООО "Песочница"'!$H$27</f>
        <v>2</v>
      </c>
      <c r="H218" s="37">
        <f>'[3]56. ООО "Песочница"'!$H$30</f>
        <v>3</v>
      </c>
      <c r="I218" s="37">
        <f>'[3]56. ООО "Песочница"'!$H$32</f>
        <v>5</v>
      </c>
      <c r="J218" s="37">
        <f>'[3]56. ООО "Песочница"'!$H$36</f>
        <v>2</v>
      </c>
      <c r="K218" s="37">
        <f>'[3]56. ООО "Песочница"'!$H$39</f>
        <v>3</v>
      </c>
      <c r="L218" s="37">
        <f>'[3]56. ООО "Песочница"'!$H$43</f>
        <v>5</v>
      </c>
      <c r="M218" s="37">
        <f>'[3]56. ООО "Песочница"'!$H$47</f>
        <v>4</v>
      </c>
      <c r="N218" s="37">
        <f>'[3]56. ООО "Песочница"'!$H$50</f>
        <v>5</v>
      </c>
      <c r="O218" s="37">
        <f>'[3]56. ООО "Песочница"'!$H$53</f>
        <v>2</v>
      </c>
      <c r="P218" s="38" t="str">
        <f>'[3]56. ООО "Песочница"'!$H$56</f>
        <v>Не оценивается</v>
      </c>
      <c r="Q218" s="37">
        <f>'[3]56. ООО "Песочница"'!$H$59</f>
        <v>4</v>
      </c>
      <c r="R218" s="37">
        <f>'[3]56. ООО "Песочница"'!$H$68</f>
        <v>5</v>
      </c>
      <c r="S218" s="28"/>
      <c r="U218" s="153"/>
    </row>
    <row r="219" spans="1:21" ht="25.5" hidden="1" outlineLevel="1" x14ac:dyDescent="0.25">
      <c r="A219" s="14"/>
      <c r="B219" s="40" t="s">
        <v>167</v>
      </c>
      <c r="C219" s="7"/>
      <c r="D219" s="41">
        <f t="shared" si="31"/>
        <v>41</v>
      </c>
      <c r="E219" s="37">
        <f>'[4]56. ООО "Песочница"'!$H$21</f>
        <v>0</v>
      </c>
      <c r="F219" s="37">
        <f>'[4]56. ООО "Песочница"'!$H$23</f>
        <v>1</v>
      </c>
      <c r="G219" s="37">
        <f>'[4]56. ООО "Песочница"'!$H$27</f>
        <v>2</v>
      </c>
      <c r="H219" s="37">
        <f>'[4]56. ООО "Песочница"'!$H$30</f>
        <v>3</v>
      </c>
      <c r="I219" s="37">
        <f>'[4]56. ООО "Песочница"'!$H$32</f>
        <v>5</v>
      </c>
      <c r="J219" s="37">
        <f>'[4]56. ООО "Песочница"'!$H$36</f>
        <v>2</v>
      </c>
      <c r="K219" s="37">
        <f>'[4]56. ООО "Песочница"'!$H$39</f>
        <v>3</v>
      </c>
      <c r="L219" s="37">
        <f>'[4]56. ООО "Песочница"'!$H$43</f>
        <v>5</v>
      </c>
      <c r="M219" s="37">
        <f>'[4]56. ООО "Песочница"'!$H$47</f>
        <v>4</v>
      </c>
      <c r="N219" s="37">
        <f>'[4]56. ООО "Песочница"'!$H$50</f>
        <v>5</v>
      </c>
      <c r="O219" s="37">
        <f>'[4]56. ООО "Песочница"'!$H$53</f>
        <v>2</v>
      </c>
      <c r="P219" s="38" t="str">
        <f>'[4]56. ООО "Песочница"'!$H$56</f>
        <v>Не оценивается</v>
      </c>
      <c r="Q219" s="37">
        <f>'[4]56. ООО "Песочница"'!$H$59</f>
        <v>4</v>
      </c>
      <c r="R219" s="37">
        <f>'[4]56. ООО "Песочница"'!$H$68</f>
        <v>5</v>
      </c>
      <c r="S219" s="28"/>
      <c r="U219" s="153"/>
    </row>
    <row r="220" spans="1:21" ht="15.75" hidden="1" outlineLevel="1" x14ac:dyDescent="0.25">
      <c r="A220" s="14"/>
      <c r="B220" s="40" t="s">
        <v>33</v>
      </c>
      <c r="C220" s="7"/>
      <c r="D220" s="41">
        <f t="shared" si="31"/>
        <v>43</v>
      </c>
      <c r="E220" s="37">
        <f>'[5]56. ООО "Песочница"'!$H$21</f>
        <v>0</v>
      </c>
      <c r="F220" s="37">
        <f>'[5]56. ООО "Песочница"'!$H$23</f>
        <v>1</v>
      </c>
      <c r="G220" s="37">
        <f>'[5]56. ООО "Песочница"'!$H$27</f>
        <v>2</v>
      </c>
      <c r="H220" s="37">
        <f>'[5]56. ООО "Песочница"'!$H$30</f>
        <v>3</v>
      </c>
      <c r="I220" s="37">
        <f>'[5]56. ООО "Песочница"'!$H$32</f>
        <v>5</v>
      </c>
      <c r="J220" s="37">
        <f>'[5]56. ООО "Песочница"'!$H$36</f>
        <v>2</v>
      </c>
      <c r="K220" s="37">
        <f>'[5]56. ООО "Песочница"'!$H$39</f>
        <v>3</v>
      </c>
      <c r="L220" s="37">
        <f>'[5]56. ООО "Песочница"'!$H$43</f>
        <v>5</v>
      </c>
      <c r="M220" s="37">
        <f>'[5]56. ООО "Песочница"'!$H$47</f>
        <v>4</v>
      </c>
      <c r="N220" s="37">
        <f>'[5]56. ООО "Песочница"'!$H$50</f>
        <v>5</v>
      </c>
      <c r="O220" s="37">
        <f>'[5]56. ООО "Песочница"'!$H$53</f>
        <v>4</v>
      </c>
      <c r="P220" s="38">
        <f>'[5]56. ООО "Песочница"'!$H$56</f>
        <v>0</v>
      </c>
      <c r="Q220" s="37">
        <f>'[5]56. ООО "Песочница"'!$H$59</f>
        <v>4</v>
      </c>
      <c r="R220" s="37">
        <f>'[5]56. ООО "Песочница"'!$H$68</f>
        <v>5</v>
      </c>
      <c r="S220" s="28"/>
      <c r="U220" s="153"/>
    </row>
    <row r="221" spans="1:21" ht="15.75" hidden="1" outlineLevel="1" x14ac:dyDescent="0.25">
      <c r="A221" s="14"/>
      <c r="B221" s="40" t="s">
        <v>168</v>
      </c>
      <c r="C221" s="7"/>
      <c r="D221" s="41">
        <f t="shared" si="31"/>
        <v>0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9"/>
      <c r="Q221" s="37"/>
      <c r="R221" s="37"/>
      <c r="S221" s="28"/>
      <c r="U221" s="153"/>
    </row>
    <row r="222" spans="1:21" ht="15.75" collapsed="1" x14ac:dyDescent="0.25">
      <c r="A222" s="14">
        <v>29</v>
      </c>
      <c r="B222" s="15" t="s">
        <v>217</v>
      </c>
      <c r="C222" s="15" t="s">
        <v>275</v>
      </c>
      <c r="D222" s="41">
        <f t="shared" si="31"/>
        <v>33.400000000000006</v>
      </c>
      <c r="E222" s="37">
        <f t="shared" ref="E222:R222" si="34">SUM(E223:E228)/5</f>
        <v>0.4</v>
      </c>
      <c r="F222" s="37">
        <f t="shared" si="34"/>
        <v>2</v>
      </c>
      <c r="G222" s="37">
        <f t="shared" si="34"/>
        <v>2</v>
      </c>
      <c r="H222" s="37">
        <f t="shared" si="34"/>
        <v>3</v>
      </c>
      <c r="I222" s="37">
        <f t="shared" si="34"/>
        <v>2.6</v>
      </c>
      <c r="J222" s="37">
        <f t="shared" si="34"/>
        <v>2</v>
      </c>
      <c r="K222" s="37">
        <f t="shared" si="34"/>
        <v>5</v>
      </c>
      <c r="L222" s="37">
        <f t="shared" si="34"/>
        <v>0.6</v>
      </c>
      <c r="M222" s="37">
        <f t="shared" si="34"/>
        <v>4</v>
      </c>
      <c r="N222" s="37">
        <f t="shared" si="34"/>
        <v>4.5999999999999996</v>
      </c>
      <c r="O222" s="37">
        <f t="shared" si="34"/>
        <v>4</v>
      </c>
      <c r="P222" s="37">
        <f t="shared" si="34"/>
        <v>0</v>
      </c>
      <c r="Q222" s="37">
        <f t="shared" si="34"/>
        <v>3.2</v>
      </c>
      <c r="R222" s="37">
        <f t="shared" si="34"/>
        <v>0</v>
      </c>
      <c r="S222" s="28"/>
      <c r="T222" s="35">
        <f>SUM(D223:D228)/5-D222</f>
        <v>0</v>
      </c>
      <c r="U222" s="153">
        <f>'прошедшие до комиссии'!M30</f>
        <v>283650</v>
      </c>
    </row>
    <row r="223" spans="1:21" ht="15.75" hidden="1" outlineLevel="1" x14ac:dyDescent="0.25">
      <c r="A223" s="14"/>
      <c r="B223" s="40" t="s">
        <v>313</v>
      </c>
      <c r="C223" s="7"/>
      <c r="D223" s="41">
        <f t="shared" si="31"/>
        <v>27</v>
      </c>
      <c r="E223" s="37">
        <f>'[1]58. ООО "Классик"'!$H$21</f>
        <v>0</v>
      </c>
      <c r="F223" s="37">
        <f>'[1]58. ООО "Классик"'!$H$23</f>
        <v>2</v>
      </c>
      <c r="G223" s="37">
        <f>'[1]58. ООО "Классик"'!$H$27</f>
        <v>2</v>
      </c>
      <c r="H223" s="37">
        <f>'[1]58. ООО "Классик"'!$H$30</f>
        <v>3</v>
      </c>
      <c r="I223" s="37">
        <f>'[1]58. ООО "Классик"'!$H$32</f>
        <v>0</v>
      </c>
      <c r="J223" s="37">
        <f>'[1]58. ООО "Классик"'!$H$36</f>
        <v>2</v>
      </c>
      <c r="K223" s="37">
        <f>'[1]58. ООО "Классик"'!$H$39</f>
        <v>5</v>
      </c>
      <c r="L223" s="37">
        <f>'[1]58. ООО "Классик"'!$H$43</f>
        <v>0</v>
      </c>
      <c r="M223" s="37">
        <f>'[1]58. ООО "Классик"'!$H$47</f>
        <v>4</v>
      </c>
      <c r="N223" s="37">
        <f>'[1]58. ООО "Классик"'!$H$50</f>
        <v>3</v>
      </c>
      <c r="O223" s="37">
        <f>'[1]58. ООО "Классик"'!$H$53</f>
        <v>4</v>
      </c>
      <c r="P223" s="38">
        <f>'[1]58. ООО "Классик"'!$H$56</f>
        <v>0</v>
      </c>
      <c r="Q223" s="37">
        <f>'[1]58. ООО "Классик"'!$H$59</f>
        <v>2</v>
      </c>
      <c r="R223" s="37">
        <f>'[1]58. ООО "Классик"'!$H$68</f>
        <v>0</v>
      </c>
      <c r="S223" s="28"/>
      <c r="U223" s="153"/>
    </row>
    <row r="224" spans="1:21" ht="15.75" hidden="1" outlineLevel="1" x14ac:dyDescent="0.25">
      <c r="A224" s="14"/>
      <c r="B224" s="40" t="s">
        <v>165</v>
      </c>
      <c r="C224" s="7"/>
      <c r="D224" s="41">
        <f t="shared" si="31"/>
        <v>35</v>
      </c>
      <c r="E224" s="37">
        <f>'[2]58. ООО "Классик"'!$H$21</f>
        <v>2</v>
      </c>
      <c r="F224" s="37">
        <f>'[2]58. ООО "Классик"'!$H$23</f>
        <v>2</v>
      </c>
      <c r="G224" s="37">
        <f>'[2]58. ООО "Классик"'!$H$27</f>
        <v>2</v>
      </c>
      <c r="H224" s="37">
        <f>'[2]58. ООО "Классик"'!$H$30</f>
        <v>3</v>
      </c>
      <c r="I224" s="37">
        <f>'[2]58. ООО "Классик"'!$H$32</f>
        <v>3</v>
      </c>
      <c r="J224" s="37">
        <f>'[2]58. ООО "Классик"'!$H$36</f>
        <v>2</v>
      </c>
      <c r="K224" s="37">
        <f>'[2]58. ООО "Классик"'!$H$39</f>
        <v>5</v>
      </c>
      <c r="L224" s="37">
        <f>'[2]58. ООО "Классик"'!$H$43</f>
        <v>1</v>
      </c>
      <c r="M224" s="37">
        <f>'[2]58. ООО "Классик"'!$H$47</f>
        <v>4</v>
      </c>
      <c r="N224" s="37">
        <f>'[2]58. ООО "Классик"'!$H$50</f>
        <v>5</v>
      </c>
      <c r="O224" s="37">
        <f>'[2]58. ООО "Классик"'!$H$53</f>
        <v>4</v>
      </c>
      <c r="P224" s="38" t="str">
        <f>'[2]58. ООО "Классик"'!$H$56</f>
        <v>-</v>
      </c>
      <c r="Q224" s="37">
        <f>'[2]58. ООО "Классик"'!$H$59</f>
        <v>2</v>
      </c>
      <c r="R224" s="37">
        <f>'[2]58. ООО "Классик"'!$H$68</f>
        <v>0</v>
      </c>
      <c r="S224" s="28"/>
      <c r="U224" s="153"/>
    </row>
    <row r="225" spans="1:21" ht="25.5" hidden="1" outlineLevel="1" x14ac:dyDescent="0.25">
      <c r="A225" s="14"/>
      <c r="B225" s="40" t="s">
        <v>166</v>
      </c>
      <c r="C225" s="7"/>
      <c r="D225" s="41">
        <f t="shared" si="31"/>
        <v>38</v>
      </c>
      <c r="E225" s="37">
        <f>'[3]58. ООО "Классик"'!$H$21</f>
        <v>0</v>
      </c>
      <c r="F225" s="37">
        <f>'[3]58. ООО "Классик"'!$H$23</f>
        <v>2</v>
      </c>
      <c r="G225" s="37">
        <f>'[3]58. ООО "Классик"'!$H$27</f>
        <v>2</v>
      </c>
      <c r="H225" s="37">
        <f>'[3]58. ООО "Классик"'!$H$30</f>
        <v>3</v>
      </c>
      <c r="I225" s="37">
        <f>'[3]58. ООО "Классик"'!$H$32</f>
        <v>5</v>
      </c>
      <c r="J225" s="37">
        <f>'[3]58. ООО "Классик"'!$H$36</f>
        <v>2</v>
      </c>
      <c r="K225" s="37">
        <f>'[3]58. ООО "Классик"'!$H$39</f>
        <v>5</v>
      </c>
      <c r="L225" s="37">
        <f>'[3]58. ООО "Классик"'!$H$43</f>
        <v>1</v>
      </c>
      <c r="M225" s="37">
        <f>'[3]58. ООО "Классик"'!$H$47</f>
        <v>4</v>
      </c>
      <c r="N225" s="37">
        <f>'[3]58. ООО "Классик"'!$H$50</f>
        <v>5</v>
      </c>
      <c r="O225" s="37">
        <f>'[3]58. ООО "Классик"'!$H$53</f>
        <v>4</v>
      </c>
      <c r="P225" s="38" t="str">
        <f>'[3]58. ООО "Классик"'!$H$56</f>
        <v>Не оценивается</v>
      </c>
      <c r="Q225" s="37">
        <f>'[3]58. ООО "Классик"'!$H$59</f>
        <v>5</v>
      </c>
      <c r="R225" s="37">
        <f>'[3]58. ООО "Классик"'!$H$68</f>
        <v>0</v>
      </c>
      <c r="S225" s="28"/>
      <c r="U225" s="153"/>
    </row>
    <row r="226" spans="1:21" ht="25.5" hidden="1" outlineLevel="1" x14ac:dyDescent="0.25">
      <c r="A226" s="14"/>
      <c r="B226" s="40" t="s">
        <v>167</v>
      </c>
      <c r="C226" s="7"/>
      <c r="D226" s="41">
        <f t="shared" si="31"/>
        <v>38</v>
      </c>
      <c r="E226" s="37">
        <f>'[4]58. ООО "Классик"'!$H$21</f>
        <v>0</v>
      </c>
      <c r="F226" s="37">
        <f>'[4]58. ООО "Классик"'!$H$23</f>
        <v>2</v>
      </c>
      <c r="G226" s="37">
        <f>'[4]58. ООО "Классик"'!$H$27</f>
        <v>2</v>
      </c>
      <c r="H226" s="37">
        <f>'[4]58. ООО "Классик"'!$H$30</f>
        <v>3</v>
      </c>
      <c r="I226" s="37">
        <f>'[4]58. ООО "Классик"'!$H$32</f>
        <v>5</v>
      </c>
      <c r="J226" s="37">
        <f>'[4]58. ООО "Классик"'!$H$36</f>
        <v>2</v>
      </c>
      <c r="K226" s="37">
        <f>'[4]58. ООО "Классик"'!$H$39</f>
        <v>5</v>
      </c>
      <c r="L226" s="37">
        <f>'[4]58. ООО "Классик"'!$H$43</f>
        <v>1</v>
      </c>
      <c r="M226" s="37">
        <f>'[4]58. ООО "Классик"'!$H$47</f>
        <v>4</v>
      </c>
      <c r="N226" s="37">
        <f>'[4]58. ООО "Классик"'!$H$50</f>
        <v>5</v>
      </c>
      <c r="O226" s="37">
        <f>'[4]58. ООО "Классик"'!$H$53</f>
        <v>4</v>
      </c>
      <c r="P226" s="38" t="str">
        <f>'[4]58. ООО "Классик"'!$H$56</f>
        <v>Не оценивается</v>
      </c>
      <c r="Q226" s="37">
        <f>'[4]58. ООО "Классик"'!$H$59</f>
        <v>5</v>
      </c>
      <c r="R226" s="37">
        <f>'[4]58. ООО "Классик"'!$H$68</f>
        <v>0</v>
      </c>
      <c r="S226" s="28"/>
      <c r="U226" s="153"/>
    </row>
    <row r="227" spans="1:21" ht="15.75" hidden="1" outlineLevel="1" x14ac:dyDescent="0.25">
      <c r="A227" s="14"/>
      <c r="B227" s="40" t="s">
        <v>33</v>
      </c>
      <c r="C227" s="7"/>
      <c r="D227" s="41">
        <f t="shared" si="31"/>
        <v>29</v>
      </c>
      <c r="E227" s="37">
        <f>'[5]58. ООО "Классик"'!$H$21</f>
        <v>0</v>
      </c>
      <c r="F227" s="37">
        <f>'[5]58. ООО "Классик"'!$H$23</f>
        <v>2</v>
      </c>
      <c r="G227" s="37">
        <f>'[5]58. ООО "Классик"'!$H$27</f>
        <v>2</v>
      </c>
      <c r="H227" s="37">
        <f>'[5]58. ООО "Классик"'!$H$30</f>
        <v>3</v>
      </c>
      <c r="I227" s="37">
        <f>'[5]58. ООО "Классик"'!$H$32</f>
        <v>0</v>
      </c>
      <c r="J227" s="37">
        <f>'[5]58. ООО "Классик"'!$H$36</f>
        <v>2</v>
      </c>
      <c r="K227" s="37">
        <f>'[5]58. ООО "Классик"'!$H$39</f>
        <v>5</v>
      </c>
      <c r="L227" s="37">
        <f>'[5]58. ООО "Классик"'!$H$43</f>
        <v>0</v>
      </c>
      <c r="M227" s="37">
        <f>'[5]58. ООО "Классик"'!$H$47</f>
        <v>4</v>
      </c>
      <c r="N227" s="37">
        <f>'[5]58. ООО "Классик"'!$H$50</f>
        <v>5</v>
      </c>
      <c r="O227" s="37">
        <f>'[5]58. ООО "Классик"'!$H$53</f>
        <v>4</v>
      </c>
      <c r="P227" s="38">
        <f>'[5]58. ООО "Классик"'!$H$56</f>
        <v>0</v>
      </c>
      <c r="Q227" s="37">
        <f>'[5]58. ООО "Классик"'!$H$59</f>
        <v>2</v>
      </c>
      <c r="R227" s="37">
        <f>'[5]58. ООО "Классик"'!$H$68</f>
        <v>0</v>
      </c>
      <c r="S227" s="28"/>
      <c r="U227" s="153"/>
    </row>
    <row r="228" spans="1:21" ht="15.75" hidden="1" outlineLevel="1" x14ac:dyDescent="0.25">
      <c r="A228" s="14"/>
      <c r="B228" s="40" t="s">
        <v>168</v>
      </c>
      <c r="C228" s="7"/>
      <c r="D228" s="41">
        <f t="shared" si="31"/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9"/>
      <c r="Q228" s="37"/>
      <c r="R228" s="37"/>
      <c r="S228" s="28"/>
      <c r="U228" s="153"/>
    </row>
    <row r="229" spans="1:21" ht="31.5" collapsed="1" x14ac:dyDescent="0.25">
      <c r="A229" s="14">
        <v>30</v>
      </c>
      <c r="B229" s="15" t="s">
        <v>218</v>
      </c>
      <c r="C229" s="15" t="s">
        <v>276</v>
      </c>
      <c r="D229" s="41">
        <f t="shared" si="31"/>
        <v>35.200000000000003</v>
      </c>
      <c r="E229" s="37">
        <f t="shared" ref="E229:R229" si="35">SUM(E230:E235)/5</f>
        <v>0</v>
      </c>
      <c r="F229" s="37">
        <f t="shared" si="35"/>
        <v>1.2</v>
      </c>
      <c r="G229" s="37">
        <f t="shared" si="35"/>
        <v>2</v>
      </c>
      <c r="H229" s="37">
        <f t="shared" si="35"/>
        <v>3</v>
      </c>
      <c r="I229" s="37">
        <f t="shared" si="35"/>
        <v>5</v>
      </c>
      <c r="J229" s="37">
        <f t="shared" si="35"/>
        <v>2</v>
      </c>
      <c r="K229" s="37">
        <f t="shared" si="35"/>
        <v>1</v>
      </c>
      <c r="L229" s="37">
        <f t="shared" si="35"/>
        <v>4.2</v>
      </c>
      <c r="M229" s="37">
        <f t="shared" si="35"/>
        <v>0.4</v>
      </c>
      <c r="N229" s="37">
        <f t="shared" si="35"/>
        <v>4</v>
      </c>
      <c r="O229" s="37">
        <f t="shared" si="35"/>
        <v>3.6</v>
      </c>
      <c r="P229" s="37">
        <f t="shared" si="35"/>
        <v>0</v>
      </c>
      <c r="Q229" s="37">
        <f t="shared" si="35"/>
        <v>4.8</v>
      </c>
      <c r="R229" s="37">
        <f t="shared" si="35"/>
        <v>4</v>
      </c>
      <c r="S229" s="28"/>
      <c r="T229" s="35">
        <f>SUM(D230:D235)/5-D229</f>
        <v>0</v>
      </c>
      <c r="U229" s="153">
        <f>'прошедшие до комиссии'!M31</f>
        <v>1200000</v>
      </c>
    </row>
    <row r="230" spans="1:21" ht="15.75" hidden="1" outlineLevel="1" x14ac:dyDescent="0.25">
      <c r="A230" s="14"/>
      <c r="B230" s="40" t="s">
        <v>313</v>
      </c>
      <c r="C230" s="7"/>
      <c r="D230" s="41">
        <f t="shared" si="31"/>
        <v>39</v>
      </c>
      <c r="E230" s="37">
        <f>'[1]59. ООО "Завод композитных изд"'!$H$21</f>
        <v>0</v>
      </c>
      <c r="F230" s="37">
        <f>'[1]59. ООО "Завод композитных изд"'!$H$23</f>
        <v>1</v>
      </c>
      <c r="G230" s="37">
        <f>'[1]59. ООО "Завод композитных изд"'!$H$27</f>
        <v>2</v>
      </c>
      <c r="H230" s="37">
        <f>'[1]59. ООО "Завод композитных изд"'!$H$30</f>
        <v>3</v>
      </c>
      <c r="I230" s="37">
        <f>'[1]59. ООО "Завод композитных изд"'!$H$32</f>
        <v>5</v>
      </c>
      <c r="J230" s="37">
        <f>'[1]59. ООО "Завод композитных изд"'!$H$36</f>
        <v>2</v>
      </c>
      <c r="K230" s="37">
        <f>'[1]59. ООО "Завод композитных изд"'!$H$39</f>
        <v>0</v>
      </c>
      <c r="L230" s="37">
        <f>'[1]59. ООО "Завод композитных изд"'!$H$43</f>
        <v>5</v>
      </c>
      <c r="M230" s="37">
        <f>'[1]59. ООО "Завод композитных изд"'!$H$47</f>
        <v>2</v>
      </c>
      <c r="N230" s="37">
        <f>'[1]59. ООО "Завод композитных изд"'!$H$50</f>
        <v>5</v>
      </c>
      <c r="O230" s="37">
        <f>'[1]59. ООО "Завод композитных изд"'!$H$53</f>
        <v>4</v>
      </c>
      <c r="P230" s="38">
        <f>'[1]59. ООО "Завод композитных изд"'!$H$56</f>
        <v>0</v>
      </c>
      <c r="Q230" s="37">
        <f>'[1]59. ООО "Завод композитных изд"'!$H$59</f>
        <v>5</v>
      </c>
      <c r="R230" s="37">
        <f>'[1]59. ООО "Завод композитных изд"'!$H$68</f>
        <v>5</v>
      </c>
      <c r="S230" s="28"/>
      <c r="U230" s="153"/>
    </row>
    <row r="231" spans="1:21" ht="15.75" hidden="1" outlineLevel="1" x14ac:dyDescent="0.25">
      <c r="A231" s="14"/>
      <c r="B231" s="40" t="s">
        <v>165</v>
      </c>
      <c r="C231" s="7"/>
      <c r="D231" s="41">
        <f t="shared" si="31"/>
        <v>31</v>
      </c>
      <c r="E231" s="37">
        <f>'[2]59. ООО "Завод композитных изд"'!$H$21</f>
        <v>0</v>
      </c>
      <c r="F231" s="37">
        <f>'[2]59. ООО "Завод композитных изд"'!$H$23</f>
        <v>2</v>
      </c>
      <c r="G231" s="37">
        <f>'[2]59. ООО "Завод композитных изд"'!$H$27</f>
        <v>2</v>
      </c>
      <c r="H231" s="37">
        <f>'[2]59. ООО "Завод композитных изд"'!$H$30</f>
        <v>3</v>
      </c>
      <c r="I231" s="37">
        <f>'[2]59. ООО "Завод композитных изд"'!$H$32</f>
        <v>5</v>
      </c>
      <c r="J231" s="37">
        <f>'[2]59. ООО "Завод композитных изд"'!$H$36</f>
        <v>2</v>
      </c>
      <c r="K231" s="37">
        <f>'[2]59. ООО "Завод композитных изд"'!$H$39</f>
        <v>5</v>
      </c>
      <c r="L231" s="37">
        <f>'[2]59. ООО "Завод композитных изд"'!$H$43</f>
        <v>1</v>
      </c>
      <c r="M231" s="37">
        <f>'[2]59. ООО "Завод композитных изд"'!$H$47</f>
        <v>0</v>
      </c>
      <c r="N231" s="37">
        <f>'[2]59. ООО "Завод композитных изд"'!$H$50</f>
        <v>5</v>
      </c>
      <c r="O231" s="37">
        <f>'[2]59. ООО "Завод композитных изд"'!$H$53</f>
        <v>2</v>
      </c>
      <c r="P231" s="38" t="str">
        <f>'[2]59. ООО "Завод композитных изд"'!$H$56</f>
        <v>-</v>
      </c>
      <c r="Q231" s="37">
        <f>'[2]59. ООО "Завод композитных изд"'!$H$59</f>
        <v>4</v>
      </c>
      <c r="R231" s="37">
        <f>'[2]59. ООО "Завод композитных изд"'!$H$68</f>
        <v>0</v>
      </c>
      <c r="S231" s="28"/>
      <c r="U231" s="153"/>
    </row>
    <row r="232" spans="1:21" ht="25.5" hidden="1" outlineLevel="1" x14ac:dyDescent="0.25">
      <c r="A232" s="14"/>
      <c r="B232" s="40" t="s">
        <v>166</v>
      </c>
      <c r="C232" s="7"/>
      <c r="D232" s="41">
        <f t="shared" si="31"/>
        <v>37</v>
      </c>
      <c r="E232" s="37">
        <f>'[3]59. ООО "Завод композитных изд"'!$H$21</f>
        <v>0</v>
      </c>
      <c r="F232" s="37">
        <f>'[3]59. ООО "Завод композитных изд"'!$H$23</f>
        <v>1</v>
      </c>
      <c r="G232" s="37">
        <f>'[3]59. ООО "Завод композитных изд"'!$H$27</f>
        <v>2</v>
      </c>
      <c r="H232" s="37">
        <f>'[3]59. ООО "Завод композитных изд"'!$H$30</f>
        <v>3</v>
      </c>
      <c r="I232" s="37">
        <f>'[3]59. ООО "Завод композитных изд"'!$H$32</f>
        <v>5</v>
      </c>
      <c r="J232" s="37">
        <f>'[3]59. ООО "Завод композитных изд"'!$H$36</f>
        <v>2</v>
      </c>
      <c r="K232" s="37">
        <f>'[3]59. ООО "Завод композитных изд"'!$H$39</f>
        <v>0</v>
      </c>
      <c r="L232" s="37">
        <f>'[3]59. ООО "Завод композитных изд"'!$H$43</f>
        <v>5</v>
      </c>
      <c r="M232" s="37">
        <f>'[3]59. ООО "Завод композитных изд"'!$H$47</f>
        <v>0</v>
      </c>
      <c r="N232" s="37">
        <f>'[3]59. ООО "Завод композитных изд"'!$H$50</f>
        <v>5</v>
      </c>
      <c r="O232" s="37">
        <f>'[3]59. ООО "Завод композитных изд"'!$H$53</f>
        <v>4</v>
      </c>
      <c r="P232" s="38" t="str">
        <f>'[3]59. ООО "Завод композитных изд"'!$H$56</f>
        <v>Не оценивается</v>
      </c>
      <c r="Q232" s="37">
        <f>'[3]59. ООО "Завод композитных изд"'!$H$59</f>
        <v>5</v>
      </c>
      <c r="R232" s="37">
        <f>'[3]59. ООО "Завод композитных изд"'!$H$68</f>
        <v>5</v>
      </c>
      <c r="S232" s="28"/>
      <c r="U232" s="153"/>
    </row>
    <row r="233" spans="1:21" ht="25.5" hidden="1" outlineLevel="1" x14ac:dyDescent="0.25">
      <c r="A233" s="14"/>
      <c r="B233" s="40" t="s">
        <v>167</v>
      </c>
      <c r="C233" s="7"/>
      <c r="D233" s="41">
        <f t="shared" si="31"/>
        <v>37</v>
      </c>
      <c r="E233" s="37">
        <f>'[4]59. ООО "Завод композитных изд"'!$H$21</f>
        <v>0</v>
      </c>
      <c r="F233" s="37">
        <f>'[4]59. ООО "Завод композитных изд"'!$H$23</f>
        <v>1</v>
      </c>
      <c r="G233" s="37">
        <f>'[4]59. ООО "Завод композитных изд"'!$H$27</f>
        <v>2</v>
      </c>
      <c r="H233" s="37">
        <f>'[4]59. ООО "Завод композитных изд"'!$H$30</f>
        <v>3</v>
      </c>
      <c r="I233" s="37">
        <f>'[4]59. ООО "Завод композитных изд"'!$H$32</f>
        <v>5</v>
      </c>
      <c r="J233" s="37">
        <f>'[4]59. ООО "Завод композитных изд"'!$H$36</f>
        <v>2</v>
      </c>
      <c r="K233" s="37">
        <f>'[4]59. ООО "Завод композитных изд"'!$H$39</f>
        <v>0</v>
      </c>
      <c r="L233" s="37">
        <f>'[4]59. ООО "Завод композитных изд"'!$H$43</f>
        <v>5</v>
      </c>
      <c r="M233" s="37">
        <f>'[4]59. ООО "Завод композитных изд"'!$H$47</f>
        <v>0</v>
      </c>
      <c r="N233" s="37">
        <f>'[4]59. ООО "Завод композитных изд"'!$H$50</f>
        <v>5</v>
      </c>
      <c r="O233" s="37">
        <f>'[4]59. ООО "Завод композитных изд"'!$H$53</f>
        <v>4</v>
      </c>
      <c r="P233" s="38" t="str">
        <f>'[4]59. ООО "Завод композитных изд"'!$H$56</f>
        <v>Не оценивается</v>
      </c>
      <c r="Q233" s="37">
        <f>'[4]59. ООО "Завод композитных изд"'!$H$59</f>
        <v>5</v>
      </c>
      <c r="R233" s="37">
        <f>'[4]59. ООО "Завод композитных изд"'!$H$68</f>
        <v>5</v>
      </c>
      <c r="S233" s="28"/>
      <c r="U233" s="153"/>
    </row>
    <row r="234" spans="1:21" ht="15.75" hidden="1" outlineLevel="1" x14ac:dyDescent="0.25">
      <c r="A234" s="14"/>
      <c r="B234" s="40" t="s">
        <v>33</v>
      </c>
      <c r="C234" s="7"/>
      <c r="D234" s="41">
        <f t="shared" si="31"/>
        <v>32</v>
      </c>
      <c r="E234" s="37">
        <f>'[5]59. ООО "Завод композитных изд"'!$H$21</f>
        <v>0</v>
      </c>
      <c r="F234" s="37">
        <f>'[5]59. ООО "Завод композитных изд"'!$H$23</f>
        <v>1</v>
      </c>
      <c r="G234" s="37">
        <f>'[5]59. ООО "Завод композитных изд"'!$H$27</f>
        <v>2</v>
      </c>
      <c r="H234" s="37">
        <f>'[5]59. ООО "Завод композитных изд"'!$H$30</f>
        <v>3</v>
      </c>
      <c r="I234" s="37">
        <f>'[5]59. ООО "Завод композитных изд"'!$H$32</f>
        <v>5</v>
      </c>
      <c r="J234" s="37">
        <f>'[5]59. ООО "Завод композитных изд"'!$H$36</f>
        <v>2</v>
      </c>
      <c r="K234" s="37">
        <f>'[5]59. ООО "Завод композитных изд"'!$H$39</f>
        <v>0</v>
      </c>
      <c r="L234" s="37">
        <f>'[5]59. ООО "Завод композитных изд"'!$H$43</f>
        <v>5</v>
      </c>
      <c r="M234" s="37">
        <f>'[5]59. ООО "Завод композитных изд"'!$H$47</f>
        <v>0</v>
      </c>
      <c r="N234" s="37">
        <f>'[5]59. ООО "Завод композитных изд"'!$H$50</f>
        <v>0</v>
      </c>
      <c r="O234" s="37">
        <f>'[5]59. ООО "Завод композитных изд"'!$H$53</f>
        <v>4</v>
      </c>
      <c r="P234" s="38">
        <f>'[5]59. ООО "Завод композитных изд"'!$H$56</f>
        <v>0</v>
      </c>
      <c r="Q234" s="37">
        <f>'[5]59. ООО "Завод композитных изд"'!$H$59</f>
        <v>5</v>
      </c>
      <c r="R234" s="37">
        <f>'[5]59. ООО "Завод композитных изд"'!$H$68</f>
        <v>5</v>
      </c>
      <c r="S234" s="28"/>
      <c r="U234" s="153"/>
    </row>
    <row r="235" spans="1:21" ht="15.75" hidden="1" outlineLevel="1" x14ac:dyDescent="0.25">
      <c r="A235" s="14"/>
      <c r="B235" s="40" t="s">
        <v>168</v>
      </c>
      <c r="C235" s="7"/>
      <c r="D235" s="41">
        <f t="shared" si="31"/>
        <v>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9"/>
      <c r="Q235" s="37"/>
      <c r="R235" s="37"/>
      <c r="S235" s="28"/>
      <c r="U235" s="153"/>
    </row>
    <row r="236" spans="1:21" ht="31.5" collapsed="1" x14ac:dyDescent="0.25">
      <c r="A236" s="14">
        <v>31</v>
      </c>
      <c r="B236" s="15" t="s">
        <v>219</v>
      </c>
      <c r="C236" s="15" t="s">
        <v>220</v>
      </c>
      <c r="D236" s="41">
        <f t="shared" si="31"/>
        <v>31</v>
      </c>
      <c r="E236" s="37">
        <f t="shared" ref="E236:R236" si="36">SUM(E237:E242)/5</f>
        <v>0</v>
      </c>
      <c r="F236" s="37">
        <f t="shared" si="36"/>
        <v>2.4</v>
      </c>
      <c r="G236" s="37">
        <f t="shared" si="36"/>
        <v>2</v>
      </c>
      <c r="H236" s="37">
        <f t="shared" si="36"/>
        <v>3</v>
      </c>
      <c r="I236" s="37">
        <f t="shared" si="36"/>
        <v>3</v>
      </c>
      <c r="J236" s="37">
        <f t="shared" si="36"/>
        <v>2</v>
      </c>
      <c r="K236" s="37">
        <f t="shared" si="36"/>
        <v>4.5999999999999996</v>
      </c>
      <c r="L236" s="37">
        <f t="shared" si="36"/>
        <v>1.4</v>
      </c>
      <c r="M236" s="37">
        <f t="shared" si="36"/>
        <v>2.8</v>
      </c>
      <c r="N236" s="37">
        <f t="shared" si="36"/>
        <v>4</v>
      </c>
      <c r="O236" s="37">
        <f t="shared" si="36"/>
        <v>2</v>
      </c>
      <c r="P236" s="37">
        <f t="shared" si="36"/>
        <v>0</v>
      </c>
      <c r="Q236" s="37">
        <f t="shared" si="36"/>
        <v>3.8</v>
      </c>
      <c r="R236" s="37">
        <f t="shared" si="36"/>
        <v>0</v>
      </c>
      <c r="S236" s="28"/>
      <c r="T236" s="35">
        <f>SUM(D237:D242)/5-D236</f>
        <v>0</v>
      </c>
      <c r="U236" s="153">
        <f>'прошедшие до комиссии'!M32</f>
        <v>59100</v>
      </c>
    </row>
    <row r="237" spans="1:21" ht="15.75" hidden="1" outlineLevel="1" x14ac:dyDescent="0.25">
      <c r="A237" s="14"/>
      <c r="B237" s="40" t="s">
        <v>313</v>
      </c>
      <c r="C237" s="7"/>
      <c r="D237" s="41">
        <f t="shared" si="31"/>
        <v>20</v>
      </c>
      <c r="E237" s="37">
        <f>'[1]60. ИП Козлова С.П.'!$H$21</f>
        <v>0</v>
      </c>
      <c r="F237" s="37">
        <f>'[1]60. ИП Козлова С.П.'!$H$23</f>
        <v>2</v>
      </c>
      <c r="G237" s="37">
        <f>'[1]60. ИП Козлова С.П.'!$H$27</f>
        <v>2</v>
      </c>
      <c r="H237" s="37">
        <f>'[1]60. ИП Козлова С.П.'!$H$30</f>
        <v>3</v>
      </c>
      <c r="I237" s="37">
        <f>'[1]60. ИП Козлова С.П.'!$H$32</f>
        <v>0</v>
      </c>
      <c r="J237" s="37">
        <f>'[1]60. ИП Козлова С.П.'!$H$36</f>
        <v>2</v>
      </c>
      <c r="K237" s="37">
        <f>'[1]60. ИП Козлова С.П.'!$H$39</f>
        <v>5</v>
      </c>
      <c r="L237" s="37">
        <f>'[1]60. ИП Козлова С.П.'!$H$43</f>
        <v>0</v>
      </c>
      <c r="M237" s="37">
        <f>'[1]60. ИП Козлова С.П.'!$H$47</f>
        <v>2</v>
      </c>
      <c r="N237" s="37">
        <f>'[1]60. ИП Козлова С.П.'!$H$50</f>
        <v>0</v>
      </c>
      <c r="O237" s="37">
        <f>'[1]60. ИП Козлова С.П.'!$H$53</f>
        <v>2</v>
      </c>
      <c r="P237" s="38">
        <f>'[1]60. ИП Козлова С.П.'!$H$56</f>
        <v>0</v>
      </c>
      <c r="Q237" s="37">
        <f>'[1]60. ИП Козлова С.П.'!$H$59</f>
        <v>2</v>
      </c>
      <c r="R237" s="37">
        <f>'[1]60. ИП Козлова С.П.'!$H$68</f>
        <v>0</v>
      </c>
      <c r="S237" s="28"/>
      <c r="U237" s="153"/>
    </row>
    <row r="238" spans="1:21" ht="15.75" hidden="1" outlineLevel="1" x14ac:dyDescent="0.25">
      <c r="A238" s="14"/>
      <c r="B238" s="40" t="s">
        <v>165</v>
      </c>
      <c r="C238" s="7"/>
      <c r="D238" s="41">
        <f t="shared" si="31"/>
        <v>31</v>
      </c>
      <c r="E238" s="37">
        <f>'[2]60. ИП Козлова С.П.'!$H$21</f>
        <v>0</v>
      </c>
      <c r="F238" s="37">
        <f>'[2]60. ИП Козлова С.П.'!$H$23</f>
        <v>2</v>
      </c>
      <c r="G238" s="37">
        <f>'[2]60. ИП Козлова С.П.'!$H$27</f>
        <v>2</v>
      </c>
      <c r="H238" s="37">
        <f>'[2]60. ИП Козлова С.П.'!$H$30</f>
        <v>3</v>
      </c>
      <c r="I238" s="37">
        <f>'[2]60. ИП Козлова С.П.'!$H$32</f>
        <v>5</v>
      </c>
      <c r="J238" s="37">
        <f>'[2]60. ИП Козлова С.П.'!$H$36</f>
        <v>2</v>
      </c>
      <c r="K238" s="37">
        <f>'[2]60. ИП Козлова С.П.'!$H$39</f>
        <v>5</v>
      </c>
      <c r="L238" s="37">
        <f>'[2]60. ИП Козлова С.П.'!$H$43</f>
        <v>1</v>
      </c>
      <c r="M238" s="37">
        <f>'[2]60. ИП Козлова С.П.'!$H$47</f>
        <v>0</v>
      </c>
      <c r="N238" s="37">
        <f>'[2]60. ИП Козлова С.П.'!$H$50</f>
        <v>5</v>
      </c>
      <c r="O238" s="37">
        <f>'[2]60. ИП Козлова С.П.'!$H$53</f>
        <v>2</v>
      </c>
      <c r="P238" s="38" t="str">
        <f>'[2]60. ИП Козлова С.П.'!$H$56</f>
        <v>-</v>
      </c>
      <c r="Q238" s="37">
        <f>'[2]60. ИП Козлова С.П.'!$H$59</f>
        <v>4</v>
      </c>
      <c r="R238" s="37">
        <f>'[2]60. ИП Козлова С.П.'!$H$68</f>
        <v>0</v>
      </c>
      <c r="S238" s="28"/>
      <c r="U238" s="153"/>
    </row>
    <row r="239" spans="1:21" ht="25.5" hidden="1" outlineLevel="1" x14ac:dyDescent="0.25">
      <c r="A239" s="14"/>
      <c r="B239" s="40" t="s">
        <v>166</v>
      </c>
      <c r="C239" s="7"/>
      <c r="D239" s="41">
        <f t="shared" si="31"/>
        <v>39</v>
      </c>
      <c r="E239" s="37">
        <f>'[3]60. ИП Козлова С.П.'!$H$21</f>
        <v>0</v>
      </c>
      <c r="F239" s="37">
        <f>'[3]60. ИП Козлова С.П.'!$H$23</f>
        <v>3</v>
      </c>
      <c r="G239" s="37">
        <f>'[3]60. ИП Козлова С.П.'!$H$27</f>
        <v>2</v>
      </c>
      <c r="H239" s="37">
        <f>'[3]60. ИП Козлова С.П.'!$H$30</f>
        <v>3</v>
      </c>
      <c r="I239" s="37">
        <f>'[3]60. ИП Козлова С.П.'!$H$32</f>
        <v>5</v>
      </c>
      <c r="J239" s="37">
        <f>'[3]60. ИП Козлова С.П.'!$H$36</f>
        <v>2</v>
      </c>
      <c r="K239" s="37">
        <f>'[3]60. ИП Козлова С.П.'!$H$39</f>
        <v>5</v>
      </c>
      <c r="L239" s="37">
        <f>'[3]60. ИП Козлова С.П.'!$H$43</f>
        <v>3</v>
      </c>
      <c r="M239" s="37">
        <f>'[3]60. ИП Козлова С.П.'!$H$47</f>
        <v>4</v>
      </c>
      <c r="N239" s="37">
        <f>'[3]60. ИП Козлова С.П.'!$H$50</f>
        <v>5</v>
      </c>
      <c r="O239" s="37">
        <f>'[3]60. ИП Козлова С.П.'!$H$53</f>
        <v>2</v>
      </c>
      <c r="P239" s="38" t="str">
        <f>'[3]60. ИП Козлова С.П.'!$H$56</f>
        <v>Не оценивается</v>
      </c>
      <c r="Q239" s="37">
        <f>'[3]60. ИП Козлова С.П.'!$H$59</f>
        <v>5</v>
      </c>
      <c r="R239" s="37">
        <f>'[3]60. ИП Козлова С.П.'!$H$68</f>
        <v>0</v>
      </c>
      <c r="S239" s="28"/>
      <c r="U239" s="153"/>
    </row>
    <row r="240" spans="1:21" ht="25.5" hidden="1" outlineLevel="1" x14ac:dyDescent="0.25">
      <c r="A240" s="14"/>
      <c r="B240" s="40" t="s">
        <v>167</v>
      </c>
      <c r="C240" s="7"/>
      <c r="D240" s="41">
        <f t="shared" si="31"/>
        <v>39</v>
      </c>
      <c r="E240" s="37">
        <f>'[4]60. ИП Козлова С.П.'!$H$21</f>
        <v>0</v>
      </c>
      <c r="F240" s="37">
        <f>'[4]60. ИП Козлова С.П.'!$H$23</f>
        <v>3</v>
      </c>
      <c r="G240" s="37">
        <f>'[4]60. ИП Козлова С.П.'!$H$27</f>
        <v>2</v>
      </c>
      <c r="H240" s="37">
        <f>'[4]60. ИП Козлова С.П.'!$H$30</f>
        <v>3</v>
      </c>
      <c r="I240" s="37">
        <f>'[4]60. ИП Козлова С.П.'!$H$32</f>
        <v>5</v>
      </c>
      <c r="J240" s="37">
        <f>'[4]60. ИП Козлова С.П.'!$H$36</f>
        <v>2</v>
      </c>
      <c r="K240" s="37">
        <f>'[4]60. ИП Козлова С.П.'!$H$39</f>
        <v>5</v>
      </c>
      <c r="L240" s="37">
        <f>'[4]60. ИП Козлова С.П.'!$H$43</f>
        <v>3</v>
      </c>
      <c r="M240" s="37">
        <f>'[4]60. ИП Козлова С.П.'!$H$47</f>
        <v>4</v>
      </c>
      <c r="N240" s="37">
        <f>'[4]60. ИП Козлова С.П.'!$H$50</f>
        <v>5</v>
      </c>
      <c r="O240" s="37">
        <f>'[4]60. ИП Козлова С.П.'!$H$53</f>
        <v>2</v>
      </c>
      <c r="P240" s="38" t="str">
        <f>'[4]60. ИП Козлова С.П.'!$H$56</f>
        <v>Не оценивается</v>
      </c>
      <c r="Q240" s="37">
        <f>'[4]60. ИП Козлова С.П.'!$H$59</f>
        <v>5</v>
      </c>
      <c r="R240" s="37">
        <f>'[4]60. ИП Козлова С.П.'!$H$68</f>
        <v>0</v>
      </c>
      <c r="S240" s="28"/>
      <c r="U240" s="153"/>
    </row>
    <row r="241" spans="1:21" ht="15.75" hidden="1" outlineLevel="1" x14ac:dyDescent="0.25">
      <c r="A241" s="14"/>
      <c r="B241" s="40" t="s">
        <v>33</v>
      </c>
      <c r="C241" s="7"/>
      <c r="D241" s="41">
        <f t="shared" si="31"/>
        <v>26</v>
      </c>
      <c r="E241" s="37">
        <f>'[5]60. ИП Козлова С.П.'!$H$21</f>
        <v>0</v>
      </c>
      <c r="F241" s="37">
        <f>'[5]60. ИП Козлова С.П.'!$H$23</f>
        <v>2</v>
      </c>
      <c r="G241" s="37">
        <f>'[5]60. ИП Козлова С.П.'!$H$27</f>
        <v>2</v>
      </c>
      <c r="H241" s="37">
        <f>'[5]60. ИП Козлова С.П.'!$H$30</f>
        <v>3</v>
      </c>
      <c r="I241" s="37">
        <f>'[5]60. ИП Козлова С.П.'!$H$32</f>
        <v>0</v>
      </c>
      <c r="J241" s="37">
        <f>'[5]60. ИП Козлова С.П.'!$H$36</f>
        <v>2</v>
      </c>
      <c r="K241" s="37">
        <f>'[5]60. ИП Козлова С.П.'!$H$39</f>
        <v>3</v>
      </c>
      <c r="L241" s="37">
        <f>'[5]60. ИП Козлова С.П.'!$H$43</f>
        <v>0</v>
      </c>
      <c r="M241" s="37">
        <f>'[5]60. ИП Козлова С.П.'!$H$47</f>
        <v>4</v>
      </c>
      <c r="N241" s="37">
        <f>'[5]60. ИП Козлова С.П.'!$H$50</f>
        <v>5</v>
      </c>
      <c r="O241" s="37">
        <f>'[5]60. ИП Козлова С.П.'!$H$53</f>
        <v>2</v>
      </c>
      <c r="P241" s="38">
        <f>'[5]60. ИП Козлова С.П.'!$H$56</f>
        <v>0</v>
      </c>
      <c r="Q241" s="37">
        <f>'[5]60. ИП Козлова С.П.'!$H$59</f>
        <v>3</v>
      </c>
      <c r="R241" s="37">
        <f>'[5]60. ИП Козлова С.П.'!$H$68</f>
        <v>0</v>
      </c>
      <c r="S241" s="28"/>
      <c r="U241" s="153"/>
    </row>
    <row r="242" spans="1:21" ht="15.75" hidden="1" outlineLevel="1" x14ac:dyDescent="0.25">
      <c r="A242" s="14"/>
      <c r="B242" s="40" t="s">
        <v>168</v>
      </c>
      <c r="C242" s="7"/>
      <c r="D242" s="41">
        <f t="shared" si="31"/>
        <v>0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9"/>
      <c r="Q242" s="37"/>
      <c r="R242" s="37"/>
      <c r="S242" s="28"/>
      <c r="U242" s="153"/>
    </row>
    <row r="243" spans="1:21" ht="31.5" collapsed="1" x14ac:dyDescent="0.25">
      <c r="A243" s="14">
        <v>32</v>
      </c>
      <c r="B243" s="15" t="s">
        <v>221</v>
      </c>
      <c r="C243" s="15" t="s">
        <v>277</v>
      </c>
      <c r="D243" s="41">
        <f t="shared" si="31"/>
        <v>30.2</v>
      </c>
      <c r="E243" s="37">
        <f t="shared" ref="E243:R243" si="37">SUM(E244:E249)/5</f>
        <v>0.4</v>
      </c>
      <c r="F243" s="37">
        <f t="shared" si="37"/>
        <v>2.4</v>
      </c>
      <c r="G243" s="37">
        <f t="shared" si="37"/>
        <v>2</v>
      </c>
      <c r="H243" s="37">
        <f t="shared" si="37"/>
        <v>3</v>
      </c>
      <c r="I243" s="37">
        <f t="shared" si="37"/>
        <v>3.8</v>
      </c>
      <c r="J243" s="37">
        <f t="shared" si="37"/>
        <v>2</v>
      </c>
      <c r="K243" s="37">
        <f t="shared" si="37"/>
        <v>1.8</v>
      </c>
      <c r="L243" s="37">
        <f t="shared" si="37"/>
        <v>2.2000000000000002</v>
      </c>
      <c r="M243" s="37">
        <f t="shared" si="37"/>
        <v>3.2</v>
      </c>
      <c r="N243" s="37">
        <f t="shared" si="37"/>
        <v>5</v>
      </c>
      <c r="O243" s="37">
        <f t="shared" si="37"/>
        <v>2</v>
      </c>
      <c r="P243" s="37">
        <f t="shared" si="37"/>
        <v>0</v>
      </c>
      <c r="Q243" s="37">
        <f t="shared" si="37"/>
        <v>2.4</v>
      </c>
      <c r="R243" s="37">
        <f t="shared" si="37"/>
        <v>0</v>
      </c>
      <c r="S243" s="28"/>
      <c r="T243" s="35">
        <f>SUM(D244:D249)/5-D243</f>
        <v>0</v>
      </c>
      <c r="U243" s="153">
        <f>'прошедшие до комиссии'!M33</f>
        <v>451354</v>
      </c>
    </row>
    <row r="244" spans="1:21" ht="15.75" hidden="1" outlineLevel="1" x14ac:dyDescent="0.25">
      <c r="A244" s="14"/>
      <c r="B244" s="40" t="s">
        <v>313</v>
      </c>
      <c r="C244" s="7"/>
      <c r="D244" s="41">
        <f t="shared" si="31"/>
        <v>31</v>
      </c>
      <c r="E244" s="37">
        <f>'[1]61. ООО "32+"'!$H$21</f>
        <v>0</v>
      </c>
      <c r="F244" s="37">
        <f>'[1]61. ООО "32+"'!$H$23</f>
        <v>2</v>
      </c>
      <c r="G244" s="37">
        <f>'[1]61. ООО "32+"'!$H$27</f>
        <v>2</v>
      </c>
      <c r="H244" s="37">
        <f>'[1]61. ООО "32+"'!$H$30</f>
        <v>3</v>
      </c>
      <c r="I244" s="37">
        <f>'[1]61. ООО "32+"'!$H$32</f>
        <v>5</v>
      </c>
      <c r="J244" s="37">
        <f>'[1]61. ООО "32+"'!$H$36</f>
        <v>2</v>
      </c>
      <c r="K244" s="37">
        <f>'[1]61. ООО "32+"'!$H$39</f>
        <v>1</v>
      </c>
      <c r="L244" s="37">
        <f>'[1]61. ООО "32+"'!$H$43</f>
        <v>3</v>
      </c>
      <c r="M244" s="37">
        <f>'[1]61. ООО "32+"'!$H$47</f>
        <v>4</v>
      </c>
      <c r="N244" s="37">
        <f>'[1]61. ООО "32+"'!$H$50</f>
        <v>5</v>
      </c>
      <c r="O244" s="37">
        <f>'[1]61. ООО "32+"'!$H$53</f>
        <v>2</v>
      </c>
      <c r="P244" s="38">
        <f>'[1]61. ООО "32+"'!$H$56</f>
        <v>0</v>
      </c>
      <c r="Q244" s="37">
        <f>'[1]61. ООО "32+"'!$H$59</f>
        <v>2</v>
      </c>
      <c r="R244" s="37">
        <f>'[1]61. ООО "32+"'!$H$68</f>
        <v>0</v>
      </c>
      <c r="S244" s="28"/>
      <c r="U244" s="153"/>
    </row>
    <row r="245" spans="1:21" ht="15.75" hidden="1" outlineLevel="1" x14ac:dyDescent="0.25">
      <c r="A245" s="14"/>
      <c r="B245" s="40" t="s">
        <v>165</v>
      </c>
      <c r="C245" s="7"/>
      <c r="D245" s="41">
        <f t="shared" si="31"/>
        <v>33</v>
      </c>
      <c r="E245" s="37">
        <f>'[2]61. ООО "32+"'!$H$21</f>
        <v>2</v>
      </c>
      <c r="F245" s="37">
        <f>'[2]61. ООО "32+"'!$H$23</f>
        <v>2</v>
      </c>
      <c r="G245" s="37">
        <f>'[2]61. ООО "32+"'!$H$27</f>
        <v>2</v>
      </c>
      <c r="H245" s="37">
        <f>'[2]61. ООО "32+"'!$H$30</f>
        <v>3</v>
      </c>
      <c r="I245" s="37">
        <f>'[2]61. ООО "32+"'!$H$32</f>
        <v>5</v>
      </c>
      <c r="J245" s="37">
        <f>'[2]61. ООО "32+"'!$H$36</f>
        <v>2</v>
      </c>
      <c r="K245" s="37">
        <f>'[2]61. ООО "32+"'!$H$39</f>
        <v>5</v>
      </c>
      <c r="L245" s="37">
        <f>'[2]61. ООО "32+"'!$H$43</f>
        <v>1</v>
      </c>
      <c r="M245" s="37">
        <f>'[2]61. ООО "32+"'!$H$47</f>
        <v>0</v>
      </c>
      <c r="N245" s="37">
        <f>'[2]61. ООО "32+"'!$H$50</f>
        <v>5</v>
      </c>
      <c r="O245" s="37">
        <f>'[2]61. ООО "32+"'!$H$53</f>
        <v>2</v>
      </c>
      <c r="P245" s="38" t="str">
        <f>'[2]61. ООО "32+"'!$H$56</f>
        <v>-</v>
      </c>
      <c r="Q245" s="37">
        <f>'[2]61. ООО "32+"'!$H$59</f>
        <v>4</v>
      </c>
      <c r="R245" s="37">
        <f>'[2]61. ООО "32+"'!$H$68</f>
        <v>0</v>
      </c>
      <c r="S245" s="28"/>
      <c r="U245" s="153"/>
    </row>
    <row r="246" spans="1:21" ht="25.5" hidden="1" outlineLevel="1" x14ac:dyDescent="0.25">
      <c r="A246" s="14"/>
      <c r="B246" s="40" t="s">
        <v>166</v>
      </c>
      <c r="C246" s="7"/>
      <c r="D246" s="41">
        <f t="shared" si="31"/>
        <v>30</v>
      </c>
      <c r="E246" s="37">
        <f>'[3]61. ООО "32+"'!$H$21</f>
        <v>0</v>
      </c>
      <c r="F246" s="37">
        <f>'[3]61. ООО "32+"'!$H$23</f>
        <v>3</v>
      </c>
      <c r="G246" s="37">
        <f>'[3]61. ООО "32+"'!$H$27</f>
        <v>2</v>
      </c>
      <c r="H246" s="37">
        <f>'[3]61. ООО "32+"'!$H$30</f>
        <v>3</v>
      </c>
      <c r="I246" s="37">
        <f>'[3]61. ООО "32+"'!$H$32</f>
        <v>3</v>
      </c>
      <c r="J246" s="37">
        <f>'[3]61. ООО "32+"'!$H$36</f>
        <v>2</v>
      </c>
      <c r="K246" s="37">
        <f>'[3]61. ООО "32+"'!$H$39</f>
        <v>1</v>
      </c>
      <c r="L246" s="37">
        <f>'[3]61. ООО "32+"'!$H$43</f>
        <v>3</v>
      </c>
      <c r="M246" s="37">
        <f>'[3]61. ООО "32+"'!$H$47</f>
        <v>4</v>
      </c>
      <c r="N246" s="37">
        <f>'[3]61. ООО "32+"'!$H$50</f>
        <v>5</v>
      </c>
      <c r="O246" s="37">
        <f>'[3]61. ООО "32+"'!$H$53</f>
        <v>2</v>
      </c>
      <c r="P246" s="38" t="str">
        <f>'[3]61. ООО "32+"'!$H$56</f>
        <v>Не оценивается</v>
      </c>
      <c r="Q246" s="37">
        <f>'[3]61. ООО "32+"'!$H$59</f>
        <v>2</v>
      </c>
      <c r="R246" s="37">
        <f>'[3]61. ООО "32+"'!$H$68</f>
        <v>0</v>
      </c>
      <c r="S246" s="28"/>
      <c r="U246" s="153"/>
    </row>
    <row r="247" spans="1:21" ht="25.5" hidden="1" outlineLevel="1" x14ac:dyDescent="0.25">
      <c r="A247" s="14"/>
      <c r="B247" s="40" t="s">
        <v>167</v>
      </c>
      <c r="C247" s="7"/>
      <c r="D247" s="41">
        <f t="shared" si="31"/>
        <v>30</v>
      </c>
      <c r="E247" s="37">
        <f>'[4]61. ООО "32+"'!$H$21</f>
        <v>0</v>
      </c>
      <c r="F247" s="37">
        <f>'[4]61. ООО "32+"'!$H$23</f>
        <v>3</v>
      </c>
      <c r="G247" s="37">
        <f>'[4]61. ООО "32+"'!$H$27</f>
        <v>2</v>
      </c>
      <c r="H247" s="37">
        <f>'[4]61. ООО "32+"'!$H$30</f>
        <v>3</v>
      </c>
      <c r="I247" s="37">
        <f>'[4]61. ООО "32+"'!$H$32</f>
        <v>3</v>
      </c>
      <c r="J247" s="37">
        <f>'[4]61. ООО "32+"'!$H$36</f>
        <v>2</v>
      </c>
      <c r="K247" s="37">
        <f>'[4]61. ООО "32+"'!$H$39</f>
        <v>1</v>
      </c>
      <c r="L247" s="37">
        <f>'[4]61. ООО "32+"'!$H$43</f>
        <v>3</v>
      </c>
      <c r="M247" s="37">
        <f>'[4]61. ООО "32+"'!$H$47</f>
        <v>4</v>
      </c>
      <c r="N247" s="37">
        <f>'[4]61. ООО "32+"'!$H$50</f>
        <v>5</v>
      </c>
      <c r="O247" s="37">
        <f>'[4]61. ООО "32+"'!$H$53</f>
        <v>2</v>
      </c>
      <c r="P247" s="38" t="str">
        <f>'[4]61. ООО "32+"'!$H$56</f>
        <v>Не оценивается</v>
      </c>
      <c r="Q247" s="37">
        <f>'[4]61. ООО "32+"'!$H$59</f>
        <v>2</v>
      </c>
      <c r="R247" s="37">
        <f>'[4]61. ООО "32+"'!$H$68</f>
        <v>0</v>
      </c>
      <c r="S247" s="28"/>
      <c r="U247" s="153"/>
    </row>
    <row r="248" spans="1:21" ht="15.75" hidden="1" outlineLevel="1" x14ac:dyDescent="0.25">
      <c r="A248" s="14"/>
      <c r="B248" s="40" t="s">
        <v>33</v>
      </c>
      <c r="C248" s="7"/>
      <c r="D248" s="41">
        <f t="shared" si="31"/>
        <v>27</v>
      </c>
      <c r="E248" s="37">
        <f>'[5]61. ООО "32+"'!$H$21</f>
        <v>0</v>
      </c>
      <c r="F248" s="37">
        <f>'[5]61. ООО "32+"'!$H$23</f>
        <v>2</v>
      </c>
      <c r="G248" s="37">
        <f>'[5]61. ООО "32+"'!$H$27</f>
        <v>2</v>
      </c>
      <c r="H248" s="37">
        <f>'[5]61. ООО "32+"'!$H$30</f>
        <v>3</v>
      </c>
      <c r="I248" s="37">
        <f>'[5]61. ООО "32+"'!$H$32</f>
        <v>3</v>
      </c>
      <c r="J248" s="37">
        <f>'[5]61. ООО "32+"'!$H$36</f>
        <v>2</v>
      </c>
      <c r="K248" s="37">
        <f>'[5]61. ООО "32+"'!$H$39</f>
        <v>1</v>
      </c>
      <c r="L248" s="37">
        <f>'[5]61. ООО "32+"'!$H$43</f>
        <v>1</v>
      </c>
      <c r="M248" s="37">
        <f>'[5]61. ООО "32+"'!$H$47</f>
        <v>4</v>
      </c>
      <c r="N248" s="37">
        <f>'[5]61. ООО "32+"'!$H$50</f>
        <v>5</v>
      </c>
      <c r="O248" s="37">
        <f>'[5]61. ООО "32+"'!$H$53</f>
        <v>2</v>
      </c>
      <c r="P248" s="38">
        <f>'[5]61. ООО "32+"'!$H$56</f>
        <v>0</v>
      </c>
      <c r="Q248" s="37">
        <f>'[5]61. ООО "32+"'!$H$59</f>
        <v>2</v>
      </c>
      <c r="R248" s="37">
        <f>'[5]61. ООО "32+"'!$H$68</f>
        <v>0</v>
      </c>
      <c r="S248" s="28"/>
      <c r="U248" s="153"/>
    </row>
    <row r="249" spans="1:21" ht="15.75" hidden="1" outlineLevel="1" x14ac:dyDescent="0.25">
      <c r="A249" s="14"/>
      <c r="B249" s="40" t="s">
        <v>168</v>
      </c>
      <c r="C249" s="7"/>
      <c r="D249" s="41">
        <f t="shared" si="31"/>
        <v>0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9"/>
      <c r="Q249" s="37"/>
      <c r="R249" s="37"/>
      <c r="S249" s="28"/>
      <c r="U249" s="153"/>
    </row>
    <row r="250" spans="1:21" ht="31.5" collapsed="1" x14ac:dyDescent="0.25">
      <c r="A250" s="14">
        <v>33</v>
      </c>
      <c r="B250" s="15" t="s">
        <v>222</v>
      </c>
      <c r="C250" s="15" t="s">
        <v>278</v>
      </c>
      <c r="D250" s="41">
        <f t="shared" si="31"/>
        <v>28.400000000000002</v>
      </c>
      <c r="E250" s="37">
        <f t="shared" ref="E250:R250" si="38">SUM(E251:E256)/5</f>
        <v>0</v>
      </c>
      <c r="F250" s="37">
        <f t="shared" si="38"/>
        <v>1.2</v>
      </c>
      <c r="G250" s="37">
        <f t="shared" si="38"/>
        <v>2</v>
      </c>
      <c r="H250" s="37">
        <f t="shared" si="38"/>
        <v>3</v>
      </c>
      <c r="I250" s="37">
        <f t="shared" si="38"/>
        <v>4</v>
      </c>
      <c r="J250" s="37">
        <f t="shared" si="38"/>
        <v>2</v>
      </c>
      <c r="K250" s="37">
        <f t="shared" si="38"/>
        <v>4</v>
      </c>
      <c r="L250" s="37">
        <f t="shared" si="38"/>
        <v>0.6</v>
      </c>
      <c r="M250" s="37">
        <f t="shared" si="38"/>
        <v>3.2</v>
      </c>
      <c r="N250" s="37">
        <f t="shared" si="38"/>
        <v>2.8</v>
      </c>
      <c r="O250" s="37">
        <f t="shared" si="38"/>
        <v>2</v>
      </c>
      <c r="P250" s="37">
        <f t="shared" si="38"/>
        <v>0</v>
      </c>
      <c r="Q250" s="37">
        <f t="shared" si="38"/>
        <v>3.6</v>
      </c>
      <c r="R250" s="37">
        <f t="shared" si="38"/>
        <v>0</v>
      </c>
      <c r="S250" s="28"/>
      <c r="T250" s="35">
        <f>SUM(D251:D256)/5-D250</f>
        <v>0</v>
      </c>
      <c r="U250" s="153">
        <f>'прошедшие до комиссии'!M34</f>
        <v>1435151.9</v>
      </c>
    </row>
    <row r="251" spans="1:21" ht="15.75" hidden="1" outlineLevel="1" x14ac:dyDescent="0.25">
      <c r="A251" s="14"/>
      <c r="B251" s="40" t="s">
        <v>313</v>
      </c>
      <c r="C251" s="7"/>
      <c r="D251" s="41">
        <f t="shared" si="31"/>
        <v>29</v>
      </c>
      <c r="E251" s="37">
        <f>'[1]62. ООО Жемчужина'!$H$21</f>
        <v>0</v>
      </c>
      <c r="F251" s="37">
        <f>'[1]62. ООО Жемчужина'!$H$23</f>
        <v>1</v>
      </c>
      <c r="G251" s="37">
        <f>'[1]62. ООО Жемчужина'!$H$27</f>
        <v>2</v>
      </c>
      <c r="H251" s="37">
        <f>'[1]62. ООО Жемчужина'!$H$30</f>
        <v>3</v>
      </c>
      <c r="I251" s="37">
        <f>'[1]62. ООО Жемчужина'!$H$32</f>
        <v>5</v>
      </c>
      <c r="J251" s="37">
        <f>'[1]62. ООО Жемчужина'!$H$36</f>
        <v>2</v>
      </c>
      <c r="K251" s="37">
        <f>'[1]62. ООО Жемчужина'!$H$39</f>
        <v>5</v>
      </c>
      <c r="L251" s="37">
        <f>'[1]62. ООО Жемчужина'!$H$43</f>
        <v>0</v>
      </c>
      <c r="M251" s="37">
        <f>'[1]62. ООО Жемчужина'!$H$47</f>
        <v>4</v>
      </c>
      <c r="N251" s="37">
        <f>'[1]62. ООО Жемчужина'!$H$50</f>
        <v>3</v>
      </c>
      <c r="O251" s="37">
        <f>'[1]62. ООО Жемчужина'!$H$53</f>
        <v>2</v>
      </c>
      <c r="P251" s="38">
        <f>'[1]62. ООО Жемчужина'!$H$56</f>
        <v>0</v>
      </c>
      <c r="Q251" s="37">
        <f>'[1]62. ООО Жемчужина'!$H$59</f>
        <v>2</v>
      </c>
      <c r="R251" s="37">
        <f>'[1]62. ООО Жемчужина'!$H$68</f>
        <v>0</v>
      </c>
      <c r="S251" s="28"/>
      <c r="U251" s="153"/>
    </row>
    <row r="252" spans="1:21" ht="15.75" hidden="1" outlineLevel="1" x14ac:dyDescent="0.25">
      <c r="A252" s="14"/>
      <c r="B252" s="40" t="s">
        <v>165</v>
      </c>
      <c r="C252" s="7"/>
      <c r="D252" s="41">
        <f t="shared" si="31"/>
        <v>31</v>
      </c>
      <c r="E252" s="37">
        <f>'[2]62. ООО Жемчужина'!$H$21</f>
        <v>0</v>
      </c>
      <c r="F252" s="37">
        <f>'[2]62. ООО Жемчужина'!$H$23</f>
        <v>2</v>
      </c>
      <c r="G252" s="37">
        <f>'[2]62. ООО Жемчужина'!$H$27</f>
        <v>2</v>
      </c>
      <c r="H252" s="37">
        <f>'[2]62. ООО Жемчужина'!$H$30</f>
        <v>3</v>
      </c>
      <c r="I252" s="37">
        <f>'[2]62. ООО Жемчужина'!$H$32</f>
        <v>5</v>
      </c>
      <c r="J252" s="37">
        <f>'[2]62. ООО Жемчужина'!$H$36</f>
        <v>2</v>
      </c>
      <c r="K252" s="37">
        <f>'[2]62. ООО Жемчужина'!$H$39</f>
        <v>5</v>
      </c>
      <c r="L252" s="37">
        <f>'[2]62. ООО Жемчужина'!$H$43</f>
        <v>1</v>
      </c>
      <c r="M252" s="37">
        <f>'[2]62. ООО Жемчужина'!$H$47</f>
        <v>0</v>
      </c>
      <c r="N252" s="37">
        <f>'[2]62. ООО Жемчужина'!$H$50</f>
        <v>5</v>
      </c>
      <c r="O252" s="37">
        <f>'[2]62. ООО Жемчужина'!$H$53</f>
        <v>2</v>
      </c>
      <c r="P252" s="38" t="str">
        <f>'[2]62. ООО Жемчужина'!$H$56</f>
        <v>-</v>
      </c>
      <c r="Q252" s="37">
        <f>'[2]62. ООО Жемчужина'!$H$59</f>
        <v>4</v>
      </c>
      <c r="R252" s="37">
        <f>'[2]62. ООО Жемчужина'!$H$68</f>
        <v>0</v>
      </c>
      <c r="S252" s="28"/>
      <c r="U252" s="153"/>
    </row>
    <row r="253" spans="1:21" ht="25.5" hidden="1" outlineLevel="1" x14ac:dyDescent="0.25">
      <c r="A253" s="14"/>
      <c r="B253" s="40" t="s">
        <v>166</v>
      </c>
      <c r="C253" s="7"/>
      <c r="D253" s="41">
        <f t="shared" si="31"/>
        <v>33</v>
      </c>
      <c r="E253" s="37">
        <f>'[3]62. ООО Жемчужина'!$H$21</f>
        <v>0</v>
      </c>
      <c r="F253" s="37">
        <f>'[3]62. ООО Жемчужина'!$H$23</f>
        <v>1</v>
      </c>
      <c r="G253" s="37">
        <f>'[3]62. ООО Жемчужина'!$H$27</f>
        <v>2</v>
      </c>
      <c r="H253" s="37">
        <f>'[3]62. ООО Жемчужина'!$H$30</f>
        <v>3</v>
      </c>
      <c r="I253" s="37">
        <f>'[3]62. ООО Жемчужина'!$H$32</f>
        <v>5</v>
      </c>
      <c r="J253" s="37">
        <f>'[3]62. ООО Жемчужина'!$H$36</f>
        <v>2</v>
      </c>
      <c r="K253" s="37">
        <f>'[3]62. ООО Жемчужина'!$H$39</f>
        <v>5</v>
      </c>
      <c r="L253" s="37">
        <f>'[3]62. ООО Жемчужина'!$H$43</f>
        <v>1</v>
      </c>
      <c r="M253" s="37">
        <f>'[3]62. ООО Жемчужина'!$H$47</f>
        <v>4</v>
      </c>
      <c r="N253" s="37">
        <f>'[3]62. ООО Жемчужина'!$H$50</f>
        <v>3</v>
      </c>
      <c r="O253" s="37">
        <f>'[3]62. ООО Жемчужина'!$H$53</f>
        <v>2</v>
      </c>
      <c r="P253" s="38" t="str">
        <f>'[3]62. ООО Жемчужина'!$H$56</f>
        <v>Не оценивается</v>
      </c>
      <c r="Q253" s="37">
        <f>'[3]62. ООО Жемчужина'!$H$59</f>
        <v>5</v>
      </c>
      <c r="R253" s="37">
        <f>'[3]62. ООО Жемчужина'!$H$68</f>
        <v>0</v>
      </c>
      <c r="S253" s="28"/>
      <c r="U253" s="153"/>
    </row>
    <row r="254" spans="1:21" ht="25.5" hidden="1" outlineLevel="1" x14ac:dyDescent="0.25">
      <c r="A254" s="14"/>
      <c r="B254" s="40" t="s">
        <v>167</v>
      </c>
      <c r="C254" s="7"/>
      <c r="D254" s="41">
        <f t="shared" si="31"/>
        <v>33</v>
      </c>
      <c r="E254" s="37">
        <f>'[4]62. ООО Жемчужина'!$H$21</f>
        <v>0</v>
      </c>
      <c r="F254" s="37">
        <f>'[4]62. ООО Жемчужина'!$H$23</f>
        <v>1</v>
      </c>
      <c r="G254" s="37">
        <f>'[4]62. ООО Жемчужина'!$H$27</f>
        <v>2</v>
      </c>
      <c r="H254" s="37">
        <f>'[4]62. ООО Жемчужина'!$H$30</f>
        <v>3</v>
      </c>
      <c r="I254" s="37">
        <f>'[4]62. ООО Жемчужина'!$H$32</f>
        <v>5</v>
      </c>
      <c r="J254" s="37">
        <f>'[4]62. ООО Жемчужина'!$H$36</f>
        <v>2</v>
      </c>
      <c r="K254" s="37">
        <f>'[4]62. ООО Жемчужина'!$H$39</f>
        <v>5</v>
      </c>
      <c r="L254" s="37">
        <f>'[4]62. ООО Жемчужина'!$H$43</f>
        <v>1</v>
      </c>
      <c r="M254" s="37">
        <f>'[4]62. ООО Жемчужина'!$H$47</f>
        <v>4</v>
      </c>
      <c r="N254" s="37">
        <f>'[4]62. ООО Жемчужина'!$H$50</f>
        <v>3</v>
      </c>
      <c r="O254" s="37">
        <f>'[4]62. ООО Жемчужина'!$H$53</f>
        <v>2</v>
      </c>
      <c r="P254" s="38" t="str">
        <f>'[4]62. ООО Жемчужина'!$H$56</f>
        <v>Не оценивается</v>
      </c>
      <c r="Q254" s="37">
        <f>'[4]62. ООО Жемчужина'!$H$59</f>
        <v>5</v>
      </c>
      <c r="R254" s="37">
        <f>'[4]62. ООО Жемчужина'!$H$68</f>
        <v>0</v>
      </c>
      <c r="S254" s="28"/>
      <c r="U254" s="153"/>
    </row>
    <row r="255" spans="1:21" ht="15.75" hidden="1" outlineLevel="1" x14ac:dyDescent="0.25">
      <c r="A255" s="14"/>
      <c r="B255" s="40" t="s">
        <v>33</v>
      </c>
      <c r="C255" s="7"/>
      <c r="D255" s="41">
        <f t="shared" si="31"/>
        <v>16</v>
      </c>
      <c r="E255" s="37">
        <f>'[5]62. ООО Жемчужина'!$H$21</f>
        <v>0</v>
      </c>
      <c r="F255" s="37">
        <f>'[5]62. ООО Жемчужина'!$H$23</f>
        <v>1</v>
      </c>
      <c r="G255" s="37">
        <f>'[5]62. ООО Жемчужина'!$H$27</f>
        <v>2</v>
      </c>
      <c r="H255" s="37">
        <f>'[5]62. ООО Жемчужина'!$H$30</f>
        <v>3</v>
      </c>
      <c r="I255" s="37">
        <f>'[5]62. ООО Жемчужина'!$H$32</f>
        <v>0</v>
      </c>
      <c r="J255" s="37">
        <f>'[5]62. ООО Жемчужина'!$H$36</f>
        <v>2</v>
      </c>
      <c r="K255" s="37">
        <f>'[5]62. ООО Жемчужина'!$H$39</f>
        <v>0</v>
      </c>
      <c r="L255" s="37">
        <f>'[5]62. ООО Жемчужина'!$H$43</f>
        <v>0</v>
      </c>
      <c r="M255" s="37">
        <f>'[5]62. ООО Жемчужина'!$H$47</f>
        <v>4</v>
      </c>
      <c r="N255" s="37">
        <f>'[5]62. ООО Жемчужина'!$H$50</f>
        <v>0</v>
      </c>
      <c r="O255" s="37">
        <f>'[5]62. ООО Жемчужина'!$H$53</f>
        <v>2</v>
      </c>
      <c r="P255" s="38">
        <f>'[5]62. ООО Жемчужина'!$H$56</f>
        <v>0</v>
      </c>
      <c r="Q255" s="37">
        <f>'[5]62. ООО Жемчужина'!$H$59</f>
        <v>2</v>
      </c>
      <c r="R255" s="37">
        <f>'[5]62. ООО Жемчужина'!$H$68</f>
        <v>0</v>
      </c>
      <c r="S255" s="28"/>
      <c r="U255" s="153"/>
    </row>
    <row r="256" spans="1:21" ht="15.75" hidden="1" outlineLevel="1" x14ac:dyDescent="0.25">
      <c r="A256" s="14"/>
      <c r="B256" s="40" t="s">
        <v>168</v>
      </c>
      <c r="C256" s="7"/>
      <c r="D256" s="41">
        <f t="shared" si="31"/>
        <v>0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9"/>
      <c r="Q256" s="37"/>
      <c r="R256" s="37"/>
      <c r="S256" s="28"/>
      <c r="U256" s="153"/>
    </row>
    <row r="257" spans="1:21" ht="31.5" collapsed="1" x14ac:dyDescent="0.25">
      <c r="A257" s="14">
        <v>34</v>
      </c>
      <c r="B257" s="15" t="s">
        <v>223</v>
      </c>
      <c r="C257" s="15" t="s">
        <v>279</v>
      </c>
      <c r="D257" s="41">
        <f t="shared" si="31"/>
        <v>41.8</v>
      </c>
      <c r="E257" s="37">
        <f t="shared" ref="E257:R257" si="39">SUM(E258:E263)/5</f>
        <v>0</v>
      </c>
      <c r="F257" s="37">
        <f t="shared" si="39"/>
        <v>2</v>
      </c>
      <c r="G257" s="37">
        <f t="shared" si="39"/>
        <v>2</v>
      </c>
      <c r="H257" s="37">
        <f t="shared" si="39"/>
        <v>3</v>
      </c>
      <c r="I257" s="37">
        <f t="shared" si="39"/>
        <v>4</v>
      </c>
      <c r="J257" s="37">
        <f t="shared" si="39"/>
        <v>2</v>
      </c>
      <c r="K257" s="37">
        <f t="shared" si="39"/>
        <v>5</v>
      </c>
      <c r="L257" s="37">
        <f t="shared" si="39"/>
        <v>2.2000000000000002</v>
      </c>
      <c r="M257" s="37">
        <f t="shared" si="39"/>
        <v>3.2</v>
      </c>
      <c r="N257" s="37">
        <f t="shared" si="39"/>
        <v>5</v>
      </c>
      <c r="O257" s="37">
        <f t="shared" si="39"/>
        <v>4</v>
      </c>
      <c r="P257" s="37">
        <f t="shared" si="39"/>
        <v>0</v>
      </c>
      <c r="Q257" s="37">
        <f t="shared" si="39"/>
        <v>4.4000000000000004</v>
      </c>
      <c r="R257" s="37">
        <f t="shared" si="39"/>
        <v>5</v>
      </c>
      <c r="S257" s="28"/>
      <c r="T257" s="35">
        <f>SUM(D258:D263)/5-D257</f>
        <v>0</v>
      </c>
      <c r="U257" s="153">
        <f>'прошедшие до комиссии'!M35</f>
        <v>3092153</v>
      </c>
    </row>
    <row r="258" spans="1:21" ht="15.75" hidden="1" outlineLevel="1" x14ac:dyDescent="0.25">
      <c r="A258" s="14"/>
      <c r="B258" s="40" t="s">
        <v>313</v>
      </c>
      <c r="C258" s="7"/>
      <c r="D258" s="41">
        <f t="shared" si="31"/>
        <v>42</v>
      </c>
      <c r="E258" s="37">
        <f>'[1]63. ООО "Электромашсервис"'!$H$21</f>
        <v>0</v>
      </c>
      <c r="F258" s="37">
        <f>'[1]63. ООО "Электромашсервис"'!$H$23</f>
        <v>2</v>
      </c>
      <c r="G258" s="37">
        <f>'[1]63. ООО "Электромашсервис"'!$H$27</f>
        <v>2</v>
      </c>
      <c r="H258" s="37">
        <f>'[1]63. ООО "Электромашсервис"'!$H$30</f>
        <v>3</v>
      </c>
      <c r="I258" s="37">
        <f>'[1]63. ООО "Электромашсервис"'!$H$32</f>
        <v>5</v>
      </c>
      <c r="J258" s="37">
        <f>'[1]63. ООО "Электромашсервис"'!$H$36</f>
        <v>2</v>
      </c>
      <c r="K258" s="37">
        <f>'[1]63. ООО "Электромашсервис"'!$H$39</f>
        <v>5</v>
      </c>
      <c r="L258" s="37">
        <f>'[1]63. ООО "Электромашсервис"'!$H$43</f>
        <v>3</v>
      </c>
      <c r="M258" s="37">
        <f>'[1]63. ООО "Электромашсервис"'!$H$47</f>
        <v>4</v>
      </c>
      <c r="N258" s="37">
        <f>'[1]63. ООО "Электромашсервис"'!$H$50</f>
        <v>5</v>
      </c>
      <c r="O258" s="37">
        <f>'[1]63. ООО "Электромашсервис"'!$H$53</f>
        <v>4</v>
      </c>
      <c r="P258" s="38">
        <f>'[1]63. ООО "Электромашсервис"'!$H$56</f>
        <v>0</v>
      </c>
      <c r="Q258" s="37">
        <f>'[1]63. ООО "Электромашсервис"'!$H$59</f>
        <v>2</v>
      </c>
      <c r="R258" s="37">
        <f>'[1]63. ООО "Электромашсервис"'!$H$68</f>
        <v>5</v>
      </c>
      <c r="S258" s="28"/>
      <c r="U258" s="153"/>
    </row>
    <row r="259" spans="1:21" ht="15.75" hidden="1" outlineLevel="1" x14ac:dyDescent="0.25">
      <c r="A259" s="14"/>
      <c r="B259" s="40" t="s">
        <v>165</v>
      </c>
      <c r="C259" s="7"/>
      <c r="D259" s="41">
        <f t="shared" si="31"/>
        <v>41</v>
      </c>
      <c r="E259" s="37">
        <f>'[2]63. ООО "Электромашсервис"'!$H$21</f>
        <v>0</v>
      </c>
      <c r="F259" s="37">
        <f>'[2]63. ООО "Электромашсервис"'!$H$23</f>
        <v>2</v>
      </c>
      <c r="G259" s="37">
        <f>'[2]63. ООО "Электромашсервис"'!$H$27</f>
        <v>2</v>
      </c>
      <c r="H259" s="37">
        <f>'[2]63. ООО "Электромашсервис"'!$H$30</f>
        <v>3</v>
      </c>
      <c r="I259" s="37">
        <f>'[2]63. ООО "Электромашсервис"'!$H$32</f>
        <v>5</v>
      </c>
      <c r="J259" s="37">
        <f>'[2]63. ООО "Электромашсервис"'!$H$36</f>
        <v>2</v>
      </c>
      <c r="K259" s="37">
        <f>'[2]63. ООО "Электромашсервис"'!$H$39</f>
        <v>5</v>
      </c>
      <c r="L259" s="37">
        <f>'[2]63. ООО "Электромашсервис"'!$H$43</f>
        <v>1</v>
      </c>
      <c r="M259" s="37">
        <f>'[2]63. ООО "Электромашсервис"'!$H$47</f>
        <v>2</v>
      </c>
      <c r="N259" s="37">
        <f>'[2]63. ООО "Электромашсервис"'!$H$50</f>
        <v>5</v>
      </c>
      <c r="O259" s="37">
        <f>'[2]63. ООО "Электромашсервис"'!$H$53</f>
        <v>4</v>
      </c>
      <c r="P259" s="38" t="str">
        <f>'[2]63. ООО "Электромашсервис"'!$H$56</f>
        <v>-</v>
      </c>
      <c r="Q259" s="37">
        <f>'[2]63. ООО "Электромашсервис"'!$H$59</f>
        <v>5</v>
      </c>
      <c r="R259" s="37">
        <f>'[2]63. ООО "Электромашсервис"'!$H$68</f>
        <v>5</v>
      </c>
      <c r="S259" s="28"/>
      <c r="U259" s="153"/>
    </row>
    <row r="260" spans="1:21" ht="25.5" hidden="1" outlineLevel="1" x14ac:dyDescent="0.25">
      <c r="A260" s="14"/>
      <c r="B260" s="40" t="s">
        <v>166</v>
      </c>
      <c r="C260" s="7"/>
      <c r="D260" s="41">
        <f t="shared" si="31"/>
        <v>45</v>
      </c>
      <c r="E260" s="37">
        <f>'[3]63. ООО "Электромашсервис"'!$H$21</f>
        <v>0</v>
      </c>
      <c r="F260" s="37">
        <f>'[3]63. ООО "Электромашсервис"'!$H$23</f>
        <v>2</v>
      </c>
      <c r="G260" s="37">
        <f>'[3]63. ООО "Электромашсервис"'!$H$27</f>
        <v>2</v>
      </c>
      <c r="H260" s="37">
        <f>'[3]63. ООО "Электромашсервис"'!$H$30</f>
        <v>3</v>
      </c>
      <c r="I260" s="37">
        <f>'[3]63. ООО "Электромашсервис"'!$H$32</f>
        <v>5</v>
      </c>
      <c r="J260" s="37">
        <f>'[3]63. ООО "Электромашсервис"'!$H$36</f>
        <v>2</v>
      </c>
      <c r="K260" s="37">
        <f>'[3]63. ООО "Электромашсервис"'!$H$39</f>
        <v>5</v>
      </c>
      <c r="L260" s="37">
        <f>'[3]63. ООО "Электромашсервис"'!$H$43</f>
        <v>3</v>
      </c>
      <c r="M260" s="37">
        <f>'[3]63. ООО "Электромашсервис"'!$H$47</f>
        <v>4</v>
      </c>
      <c r="N260" s="37">
        <f>'[3]63. ООО "Электромашсервис"'!$H$50</f>
        <v>5</v>
      </c>
      <c r="O260" s="37">
        <f>'[3]63. ООО "Электромашсервис"'!$H$53</f>
        <v>4</v>
      </c>
      <c r="P260" s="38" t="str">
        <f>'[3]63. ООО "Электромашсервис"'!$H$56</f>
        <v>Не оценивается</v>
      </c>
      <c r="Q260" s="37">
        <f>'[3]63. ООО "Электромашсервис"'!$H$59</f>
        <v>5</v>
      </c>
      <c r="R260" s="37">
        <f>'[3]63. ООО "Электромашсервис"'!$H$68</f>
        <v>5</v>
      </c>
      <c r="S260" s="28"/>
      <c r="U260" s="153"/>
    </row>
    <row r="261" spans="1:21" ht="25.5" hidden="1" outlineLevel="1" x14ac:dyDescent="0.25">
      <c r="A261" s="14"/>
      <c r="B261" s="40" t="s">
        <v>167</v>
      </c>
      <c r="C261" s="7"/>
      <c r="D261" s="41">
        <f t="shared" si="31"/>
        <v>45</v>
      </c>
      <c r="E261" s="37">
        <f>'[4]63. ООО "Электромашсервис"'!$H$21</f>
        <v>0</v>
      </c>
      <c r="F261" s="37">
        <f>'[4]63. ООО "Электромашсервис"'!$H$23</f>
        <v>2</v>
      </c>
      <c r="G261" s="37">
        <f>'[4]63. ООО "Электромашсервис"'!$H$27</f>
        <v>2</v>
      </c>
      <c r="H261" s="37">
        <f>'[4]63. ООО "Электромашсервис"'!$H$30</f>
        <v>3</v>
      </c>
      <c r="I261" s="37">
        <f>'[4]63. ООО "Электромашсервис"'!$H$32</f>
        <v>5</v>
      </c>
      <c r="J261" s="37">
        <f>'[4]63. ООО "Электромашсервис"'!$H$36</f>
        <v>2</v>
      </c>
      <c r="K261" s="37">
        <f>'[4]63. ООО "Электромашсервис"'!$H$39</f>
        <v>5</v>
      </c>
      <c r="L261" s="37">
        <f>'[4]63. ООО "Электромашсервис"'!$H$43</f>
        <v>3</v>
      </c>
      <c r="M261" s="37">
        <f>'[4]63. ООО "Электромашсервис"'!$H$47</f>
        <v>4</v>
      </c>
      <c r="N261" s="37">
        <f>'[4]63. ООО "Электромашсервис"'!$H$50</f>
        <v>5</v>
      </c>
      <c r="O261" s="37">
        <f>'[4]63. ООО "Электромашсервис"'!$H$53</f>
        <v>4</v>
      </c>
      <c r="P261" s="38" t="str">
        <f>'[4]63. ООО "Электромашсервис"'!$H$56</f>
        <v>Не оценивается</v>
      </c>
      <c r="Q261" s="37">
        <f>'[4]63. ООО "Электромашсервис"'!$H$59</f>
        <v>5</v>
      </c>
      <c r="R261" s="37">
        <f>'[4]63. ООО "Электромашсервис"'!$H$68</f>
        <v>5</v>
      </c>
      <c r="S261" s="28"/>
      <c r="U261" s="153"/>
    </row>
    <row r="262" spans="1:21" ht="15.75" hidden="1" outlineLevel="1" x14ac:dyDescent="0.25">
      <c r="A262" s="14"/>
      <c r="B262" s="40" t="s">
        <v>33</v>
      </c>
      <c r="C262" s="7"/>
      <c r="D262" s="41">
        <f t="shared" si="31"/>
        <v>36</v>
      </c>
      <c r="E262" s="37">
        <f>'[5]63. ООО "Электромашсервис"'!$H$21</f>
        <v>0</v>
      </c>
      <c r="F262" s="37">
        <f>'[5]63. ООО "Электромашсервис"'!$H$23</f>
        <v>2</v>
      </c>
      <c r="G262" s="37">
        <f>'[5]63. ООО "Электромашсервис"'!$H$27</f>
        <v>2</v>
      </c>
      <c r="H262" s="37">
        <f>'[5]63. ООО "Электромашсервис"'!$H$30</f>
        <v>3</v>
      </c>
      <c r="I262" s="37">
        <f>'[5]63. ООО "Электромашсервис"'!$H$32</f>
        <v>0</v>
      </c>
      <c r="J262" s="37">
        <f>'[5]63. ООО "Электромашсервис"'!$H$36</f>
        <v>2</v>
      </c>
      <c r="K262" s="37">
        <f>'[5]63. ООО "Электромашсервис"'!$H$39</f>
        <v>5</v>
      </c>
      <c r="L262" s="37">
        <f>'[5]63. ООО "Электромашсервис"'!$H$43</f>
        <v>1</v>
      </c>
      <c r="M262" s="37">
        <f>'[5]63. ООО "Электромашсервис"'!$H$47</f>
        <v>2</v>
      </c>
      <c r="N262" s="37">
        <f>'[5]63. ООО "Электромашсервис"'!$H$50</f>
        <v>5</v>
      </c>
      <c r="O262" s="37">
        <f>'[5]63. ООО "Электромашсервис"'!$H$53</f>
        <v>4</v>
      </c>
      <c r="P262" s="38">
        <f>'[5]63. ООО "Электромашсервис"'!$H$56</f>
        <v>0</v>
      </c>
      <c r="Q262" s="37">
        <f>'[5]63. ООО "Электромашсервис"'!$H$59</f>
        <v>5</v>
      </c>
      <c r="R262" s="37">
        <f>'[5]63. ООО "Электромашсервис"'!$H$68</f>
        <v>5</v>
      </c>
      <c r="S262" s="28"/>
      <c r="U262" s="153"/>
    </row>
    <row r="263" spans="1:21" ht="15.75" hidden="1" outlineLevel="1" x14ac:dyDescent="0.25">
      <c r="A263" s="14"/>
      <c r="B263" s="40" t="s">
        <v>168</v>
      </c>
      <c r="C263" s="7"/>
      <c r="D263" s="41">
        <f t="shared" si="31"/>
        <v>0</v>
      </c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9"/>
      <c r="Q263" s="37"/>
      <c r="R263" s="37"/>
      <c r="S263" s="28"/>
      <c r="U263" s="153"/>
    </row>
    <row r="264" spans="1:21" ht="78.75" collapsed="1" x14ac:dyDescent="0.25">
      <c r="A264" s="14">
        <v>35</v>
      </c>
      <c r="B264" s="15" t="s">
        <v>224</v>
      </c>
      <c r="C264" s="15" t="s">
        <v>280</v>
      </c>
      <c r="D264" s="41">
        <f t="shared" si="31"/>
        <v>32</v>
      </c>
      <c r="E264" s="37">
        <f t="shared" ref="E264:R264" si="40">SUM(E265:E270)/5</f>
        <v>0.4</v>
      </c>
      <c r="F264" s="37">
        <f t="shared" si="40"/>
        <v>2</v>
      </c>
      <c r="G264" s="37">
        <f t="shared" si="40"/>
        <v>2</v>
      </c>
      <c r="H264" s="37">
        <f t="shared" si="40"/>
        <v>3</v>
      </c>
      <c r="I264" s="37">
        <f t="shared" si="40"/>
        <v>4.2</v>
      </c>
      <c r="J264" s="37">
        <f t="shared" si="40"/>
        <v>1.8</v>
      </c>
      <c r="K264" s="37">
        <f t="shared" si="40"/>
        <v>4.5999999999999996</v>
      </c>
      <c r="L264" s="37">
        <f t="shared" si="40"/>
        <v>5</v>
      </c>
      <c r="M264" s="37">
        <f t="shared" si="40"/>
        <v>0</v>
      </c>
      <c r="N264" s="37">
        <f t="shared" si="40"/>
        <v>1</v>
      </c>
      <c r="O264" s="37">
        <f t="shared" si="40"/>
        <v>3.2</v>
      </c>
      <c r="P264" s="37">
        <f t="shared" si="40"/>
        <v>0</v>
      </c>
      <c r="Q264" s="37">
        <f t="shared" si="40"/>
        <v>4.8</v>
      </c>
      <c r="R264" s="37">
        <f t="shared" si="40"/>
        <v>0</v>
      </c>
      <c r="S264" s="28"/>
      <c r="T264" s="35">
        <f>SUM(D265:D270)/5-D264</f>
        <v>0</v>
      </c>
      <c r="U264" s="153">
        <f>'прошедшие до комиссии'!M36</f>
        <v>5000000</v>
      </c>
    </row>
    <row r="265" spans="1:21" ht="15.75" hidden="1" outlineLevel="1" x14ac:dyDescent="0.25">
      <c r="A265" s="14"/>
      <c r="B265" s="40" t="s">
        <v>313</v>
      </c>
      <c r="C265" s="7"/>
      <c r="D265" s="41">
        <f t="shared" si="31"/>
        <v>33</v>
      </c>
      <c r="E265" s="37">
        <f>'[1]65. ООО "Тилия"'!$H$21</f>
        <v>0</v>
      </c>
      <c r="F265" s="37">
        <f>'[1]65. ООО "Тилия"'!$H$23</f>
        <v>2</v>
      </c>
      <c r="G265" s="37">
        <f>'[1]65. ООО "Тилия"'!$H$27</f>
        <v>2</v>
      </c>
      <c r="H265" s="37">
        <f>'[1]65. ООО "Тилия"'!$H$30</f>
        <v>3</v>
      </c>
      <c r="I265" s="37">
        <f>'[1]65. ООО "Тилия"'!$H$32</f>
        <v>5</v>
      </c>
      <c r="J265" s="37">
        <f>'[1]65. ООО "Тилия"'!$H$36</f>
        <v>2</v>
      </c>
      <c r="K265" s="37">
        <f>'[1]65. ООО "Тилия"'!$H$39</f>
        <v>5</v>
      </c>
      <c r="L265" s="37">
        <f>'[1]65. ООО "Тилия"'!$H$43</f>
        <v>5</v>
      </c>
      <c r="M265" s="37">
        <f>'[1]65. ООО "Тилия"'!$H$47</f>
        <v>0</v>
      </c>
      <c r="N265" s="37">
        <f>'[1]65. ООО "Тилия"'!$H$50</f>
        <v>0</v>
      </c>
      <c r="O265" s="37">
        <f>'[1]65. ООО "Тилия"'!$H$53</f>
        <v>4</v>
      </c>
      <c r="P265" s="38">
        <f>'[1]65. ООО "Тилия"'!$H$56</f>
        <v>0</v>
      </c>
      <c r="Q265" s="37">
        <f>'[1]65. ООО "Тилия"'!$H$59</f>
        <v>5</v>
      </c>
      <c r="R265" s="37">
        <f>'[1]65. ООО "Тилия"'!$H$68</f>
        <v>0</v>
      </c>
      <c r="S265" s="28"/>
      <c r="U265" s="153"/>
    </row>
    <row r="266" spans="1:21" ht="15.75" hidden="1" outlineLevel="1" x14ac:dyDescent="0.25">
      <c r="A266" s="14"/>
      <c r="B266" s="40" t="s">
        <v>165</v>
      </c>
      <c r="C266" s="7"/>
      <c r="D266" s="41">
        <f t="shared" si="31"/>
        <v>34</v>
      </c>
      <c r="E266" s="37">
        <f>'[2]65. ООО "Тилия"'!$H$21</f>
        <v>2</v>
      </c>
      <c r="F266" s="37">
        <f>'[2]65. ООО "Тилия"'!$H$23</f>
        <v>2</v>
      </c>
      <c r="G266" s="37">
        <f>'[2]65. ООО "Тилия"'!$H$27</f>
        <v>2</v>
      </c>
      <c r="H266" s="37">
        <f>'[2]65. ООО "Тилия"'!$H$30</f>
        <v>3</v>
      </c>
      <c r="I266" s="37">
        <f>'[2]65. ООО "Тилия"'!$H$32</f>
        <v>1</v>
      </c>
      <c r="J266" s="37">
        <f>'[2]65. ООО "Тилия"'!$H$36</f>
        <v>1</v>
      </c>
      <c r="K266" s="37">
        <f>'[2]65. ООО "Тилия"'!$H$39</f>
        <v>5</v>
      </c>
      <c r="L266" s="37">
        <f>'[2]65. ООО "Тилия"'!$H$43</f>
        <v>5</v>
      </c>
      <c r="M266" s="37">
        <f>'[2]65. ООО "Тилия"'!$H$47</f>
        <v>0</v>
      </c>
      <c r="N266" s="37">
        <f>'[2]65. ООО "Тилия"'!$H$50</f>
        <v>5</v>
      </c>
      <c r="O266" s="37">
        <f>'[2]65. ООО "Тилия"'!$H$53</f>
        <v>4</v>
      </c>
      <c r="P266" s="38" t="str">
        <f>'[2]65. ООО "Тилия"'!$H$56</f>
        <v>-</v>
      </c>
      <c r="Q266" s="37">
        <f>'[2]65. ООО "Тилия"'!$H$59</f>
        <v>4</v>
      </c>
      <c r="R266" s="37">
        <f>'[2]65. ООО "Тилия"'!$H$68</f>
        <v>0</v>
      </c>
      <c r="S266" s="28"/>
      <c r="U266" s="153"/>
    </row>
    <row r="267" spans="1:21" ht="25.5" hidden="1" outlineLevel="1" x14ac:dyDescent="0.25">
      <c r="A267" s="14"/>
      <c r="B267" s="40" t="s">
        <v>166</v>
      </c>
      <c r="C267" s="7"/>
      <c r="D267" s="41">
        <f t="shared" si="31"/>
        <v>33</v>
      </c>
      <c r="E267" s="37">
        <f>'[3]65. ООО "Тилия"'!$H$21</f>
        <v>0</v>
      </c>
      <c r="F267" s="37">
        <f>'[3]65. ООО "Тилия"'!$H$23</f>
        <v>2</v>
      </c>
      <c r="G267" s="37">
        <f>'[3]65. ООО "Тилия"'!$H$27</f>
        <v>2</v>
      </c>
      <c r="H267" s="37">
        <f>'[3]65. ООО "Тилия"'!$H$30</f>
        <v>3</v>
      </c>
      <c r="I267" s="37">
        <f>'[3]65. ООО "Тилия"'!$H$32</f>
        <v>5</v>
      </c>
      <c r="J267" s="37">
        <f>'[3]65. ООО "Тилия"'!$H$36</f>
        <v>2</v>
      </c>
      <c r="K267" s="37">
        <f>'[3]65. ООО "Тилия"'!$H$39</f>
        <v>5</v>
      </c>
      <c r="L267" s="37">
        <f>'[3]65. ООО "Тилия"'!$H$43</f>
        <v>5</v>
      </c>
      <c r="M267" s="37">
        <f>'[3]65. ООО "Тилия"'!$H$47</f>
        <v>0</v>
      </c>
      <c r="N267" s="37">
        <f>'[3]65. ООО "Тилия"'!$H$50</f>
        <v>0</v>
      </c>
      <c r="O267" s="37">
        <f>'[3]65. ООО "Тилия"'!$H$53</f>
        <v>4</v>
      </c>
      <c r="P267" s="38" t="str">
        <f>'[3]65. ООО "Тилия"'!$H$56</f>
        <v>Не оценивается</v>
      </c>
      <c r="Q267" s="37">
        <f>'[3]65. ООО "Тилия"'!$H$59</f>
        <v>5</v>
      </c>
      <c r="R267" s="37">
        <f>'[3]65. ООО "Тилия"'!$H$68</f>
        <v>0</v>
      </c>
      <c r="S267" s="28"/>
      <c r="U267" s="153"/>
    </row>
    <row r="268" spans="1:21" ht="25.5" hidden="1" outlineLevel="1" x14ac:dyDescent="0.25">
      <c r="A268" s="14"/>
      <c r="B268" s="40" t="s">
        <v>167</v>
      </c>
      <c r="C268" s="7"/>
      <c r="D268" s="41">
        <f t="shared" si="31"/>
        <v>33</v>
      </c>
      <c r="E268" s="37">
        <f>'[4]65. ООО "Тилия"'!$H$21</f>
        <v>0</v>
      </c>
      <c r="F268" s="37">
        <f>'[4]65. ООО "Тилия"'!$H$23</f>
        <v>2</v>
      </c>
      <c r="G268" s="37">
        <f>'[4]65. ООО "Тилия"'!$H$27</f>
        <v>2</v>
      </c>
      <c r="H268" s="37">
        <f>'[4]65. ООО "Тилия"'!$H$30</f>
        <v>3</v>
      </c>
      <c r="I268" s="37">
        <f>'[4]65. ООО "Тилия"'!$H$32</f>
        <v>5</v>
      </c>
      <c r="J268" s="37">
        <f>'[4]65. ООО "Тилия"'!$H$36</f>
        <v>2</v>
      </c>
      <c r="K268" s="37">
        <f>'[4]65. ООО "Тилия"'!$H$39</f>
        <v>5</v>
      </c>
      <c r="L268" s="37">
        <f>'[4]65. ООО "Тилия"'!$H$43</f>
        <v>5</v>
      </c>
      <c r="M268" s="37">
        <f>'[4]65. ООО "Тилия"'!$H$47</f>
        <v>0</v>
      </c>
      <c r="N268" s="37">
        <f>'[4]65. ООО "Тилия"'!$H$50</f>
        <v>0</v>
      </c>
      <c r="O268" s="37">
        <f>'[4]65. ООО "Тилия"'!$H$53</f>
        <v>4</v>
      </c>
      <c r="P268" s="38" t="str">
        <f>'[4]65. ООО "Тилия"'!$H$56</f>
        <v>Не оценивается</v>
      </c>
      <c r="Q268" s="37">
        <f>'[4]65. ООО "Тилия"'!$H$59</f>
        <v>5</v>
      </c>
      <c r="R268" s="37">
        <f>'[4]65. ООО "Тилия"'!$H$68</f>
        <v>0</v>
      </c>
      <c r="S268" s="28"/>
      <c r="U268" s="153"/>
    </row>
    <row r="269" spans="1:21" ht="15.75" hidden="1" outlineLevel="1" x14ac:dyDescent="0.25">
      <c r="A269" s="14"/>
      <c r="B269" s="40" t="s">
        <v>33</v>
      </c>
      <c r="C269" s="7"/>
      <c r="D269" s="41">
        <f t="shared" si="31"/>
        <v>27</v>
      </c>
      <c r="E269" s="37">
        <f>'[5]65. ООО "Тилия"'!$H$21</f>
        <v>0</v>
      </c>
      <c r="F269" s="37">
        <f>'[5]65. ООО "Тилия"'!$H$23</f>
        <v>2</v>
      </c>
      <c r="G269" s="37">
        <f>'[5]65. ООО "Тилия"'!$H$27</f>
        <v>2</v>
      </c>
      <c r="H269" s="37">
        <f>'[5]65. ООО "Тилия"'!$H$30</f>
        <v>3</v>
      </c>
      <c r="I269" s="37">
        <f>'[5]65. ООО "Тилия"'!$H$32</f>
        <v>5</v>
      </c>
      <c r="J269" s="37">
        <f>'[5]65. ООО "Тилия"'!$H$36</f>
        <v>2</v>
      </c>
      <c r="K269" s="37">
        <f>'[5]65. ООО "Тилия"'!$H$39</f>
        <v>3</v>
      </c>
      <c r="L269" s="37">
        <f>'[5]65. ООО "Тилия"'!$H$43</f>
        <v>5</v>
      </c>
      <c r="M269" s="37">
        <f>'[5]65. ООО "Тилия"'!$H$47</f>
        <v>0</v>
      </c>
      <c r="N269" s="37">
        <f>'[5]65. ООО "Тилия"'!$H$50</f>
        <v>0</v>
      </c>
      <c r="O269" s="37">
        <f>'[5]65. ООО "Тилия"'!$H$53</f>
        <v>0</v>
      </c>
      <c r="P269" s="38">
        <f>'[5]65. ООО "Тилия"'!$H$56</f>
        <v>0</v>
      </c>
      <c r="Q269" s="37">
        <f>'[5]65. ООО "Тилия"'!$H$59</f>
        <v>5</v>
      </c>
      <c r="R269" s="37">
        <f>'[5]65. ООО "Тилия"'!$H$68</f>
        <v>0</v>
      </c>
      <c r="S269" s="28"/>
      <c r="U269" s="153"/>
    </row>
    <row r="270" spans="1:21" ht="15.75" hidden="1" outlineLevel="1" x14ac:dyDescent="0.25">
      <c r="A270" s="14"/>
      <c r="B270" s="40" t="s">
        <v>168</v>
      </c>
      <c r="C270" s="7"/>
      <c r="D270" s="41">
        <f t="shared" si="31"/>
        <v>0</v>
      </c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9"/>
      <c r="Q270" s="37"/>
      <c r="R270" s="37"/>
      <c r="S270" s="28"/>
      <c r="U270" s="153"/>
    </row>
    <row r="271" spans="1:21" ht="47.25" collapsed="1" x14ac:dyDescent="0.25">
      <c r="A271" s="14">
        <v>36</v>
      </c>
      <c r="B271" s="15" t="s">
        <v>225</v>
      </c>
      <c r="C271" s="15" t="s">
        <v>281</v>
      </c>
      <c r="D271" s="41">
        <f t="shared" si="31"/>
        <v>31.000000000000004</v>
      </c>
      <c r="E271" s="37">
        <f t="shared" ref="E271:R271" si="41">SUM(E272:E277)/5</f>
        <v>0.6</v>
      </c>
      <c r="F271" s="37">
        <f t="shared" si="41"/>
        <v>0</v>
      </c>
      <c r="G271" s="37">
        <f t="shared" si="41"/>
        <v>1.6</v>
      </c>
      <c r="H271" s="37">
        <f t="shared" si="41"/>
        <v>3</v>
      </c>
      <c r="I271" s="37">
        <f t="shared" si="41"/>
        <v>2.6</v>
      </c>
      <c r="J271" s="37">
        <f t="shared" si="41"/>
        <v>2.4</v>
      </c>
      <c r="K271" s="37">
        <f t="shared" si="41"/>
        <v>5.2</v>
      </c>
      <c r="L271" s="37">
        <f t="shared" si="41"/>
        <v>0.6</v>
      </c>
      <c r="M271" s="37">
        <f t="shared" si="41"/>
        <v>3</v>
      </c>
      <c r="N271" s="37">
        <f t="shared" si="41"/>
        <v>0</v>
      </c>
      <c r="O271" s="37">
        <f t="shared" si="41"/>
        <v>3.2</v>
      </c>
      <c r="P271" s="37">
        <f t="shared" si="41"/>
        <v>0.8</v>
      </c>
      <c r="Q271" s="37">
        <f t="shared" si="41"/>
        <v>5</v>
      </c>
      <c r="R271" s="37">
        <f t="shared" si="41"/>
        <v>3</v>
      </c>
      <c r="S271" s="28"/>
      <c r="T271" s="35">
        <f>SUM(D272:D277)/5-D271</f>
        <v>0</v>
      </c>
      <c r="U271" s="153">
        <f>'прошедшие до комиссии'!M37</f>
        <v>1240500</v>
      </c>
    </row>
    <row r="272" spans="1:21" ht="15.75" hidden="1" outlineLevel="1" x14ac:dyDescent="0.25">
      <c r="A272" s="14"/>
      <c r="B272" s="40" t="s">
        <v>313</v>
      </c>
      <c r="C272" s="7"/>
      <c r="D272" s="41">
        <f t="shared" ref="D272:D335" si="42">SUM(E272:R272)</f>
        <v>23</v>
      </c>
      <c r="E272" s="37">
        <f>'[1]66. ООО "Пермский завод СМ"'!$H$21</f>
        <v>0</v>
      </c>
      <c r="F272" s="37">
        <f>'[1]66. ООО "Пермский завод СМ"'!$H$23</f>
        <v>0</v>
      </c>
      <c r="G272" s="37">
        <f>'[1]66. ООО "Пермский завод СМ"'!$H$27</f>
        <v>2</v>
      </c>
      <c r="H272" s="37">
        <f>'[1]66. ООО "Пермский завод СМ"'!$H$30</f>
        <v>3</v>
      </c>
      <c r="I272" s="37">
        <f>'[1]66. ООО "Пермский завод СМ"'!$H$32</f>
        <v>0</v>
      </c>
      <c r="J272" s="37">
        <f>'[1]66. ООО "Пермский завод СМ"'!$H$36</f>
        <v>2</v>
      </c>
      <c r="K272" s="37">
        <f>'[1]66. ООО "Пермский завод СМ"'!$H$39</f>
        <v>5</v>
      </c>
      <c r="L272" s="37">
        <f>'[1]66. ООО "Пермский завод СМ"'!$H$43</f>
        <v>0</v>
      </c>
      <c r="M272" s="37">
        <f>'[1]66. ООО "Пермский завод СМ"'!$H$47</f>
        <v>2</v>
      </c>
      <c r="N272" s="37">
        <f>'[1]66. ООО "Пермский завод СМ"'!$H$50</f>
        <v>0</v>
      </c>
      <c r="O272" s="37">
        <f>'[1]66. ООО "Пермский завод СМ"'!$H$53</f>
        <v>4</v>
      </c>
      <c r="P272" s="38">
        <f>'[1]66. ООО "Пермский завод СМ"'!$H$56</f>
        <v>0</v>
      </c>
      <c r="Q272" s="37">
        <f>'[1]66. ООО "Пермский завод СМ"'!$H$59</f>
        <v>5</v>
      </c>
      <c r="R272" s="37">
        <f>'[1]66. ООО "Пермский завод СМ"'!$H$68</f>
        <v>0</v>
      </c>
      <c r="S272" s="28"/>
      <c r="U272" s="153"/>
    </row>
    <row r="273" spans="1:21" ht="15.75" hidden="1" outlineLevel="1" x14ac:dyDescent="0.25">
      <c r="A273" s="14"/>
      <c r="B273" s="40" t="s">
        <v>165</v>
      </c>
      <c r="C273" s="7"/>
      <c r="D273" s="41">
        <f t="shared" si="42"/>
        <v>32</v>
      </c>
      <c r="E273" s="37">
        <f>'[2]66. ООО "Пермский завод СМ"'!$H$21</f>
        <v>3</v>
      </c>
      <c r="F273" s="37" t="str">
        <f>'[2]66. ООО "Пермский завод СМ"'!$H$23</f>
        <v>-</v>
      </c>
      <c r="G273" s="37" t="str">
        <f>'[2]66. ООО "Пермский завод СМ"'!$H$27</f>
        <v>-</v>
      </c>
      <c r="H273" s="37">
        <f>'[2]66. ООО "Пермский завод СМ"'!$H$30</f>
        <v>3</v>
      </c>
      <c r="I273" s="37">
        <f>'[2]66. ООО "Пермский завод СМ"'!$H$32</f>
        <v>3</v>
      </c>
      <c r="J273" s="37">
        <f>'[2]66. ООО "Пермский завод СМ"'!$H$36</f>
        <v>4</v>
      </c>
      <c r="K273" s="37">
        <f>'[2]66. ООО "Пермский завод СМ"'!$H$39</f>
        <v>6</v>
      </c>
      <c r="L273" s="37">
        <f>'[2]66. ООО "Пермский завод СМ"'!$H$43</f>
        <v>1</v>
      </c>
      <c r="M273" s="37">
        <f>'[2]66. ООО "Пермский завод СМ"'!$H$47</f>
        <v>3</v>
      </c>
      <c r="N273" s="37" t="str">
        <f>'[2]66. ООО "Пермский завод СМ"'!$H$50</f>
        <v>-</v>
      </c>
      <c r="O273" s="37" t="str">
        <f>'[2]66. ООО "Пермский завод СМ"'!$H$53</f>
        <v>-</v>
      </c>
      <c r="P273" s="38">
        <f>'[2]66. ООО "Пермский завод СМ"'!$H$56</f>
        <v>4</v>
      </c>
      <c r="Q273" s="37">
        <f>'[2]66. ООО "Пермский завод СМ"'!$H$59</f>
        <v>5</v>
      </c>
      <c r="R273" s="37">
        <f>'[2]66. ООО "Пермский завод СМ"'!$H$68</f>
        <v>0</v>
      </c>
      <c r="S273" s="28"/>
      <c r="U273" s="153"/>
    </row>
    <row r="274" spans="1:21" ht="25.5" hidden="1" outlineLevel="1" x14ac:dyDescent="0.25">
      <c r="A274" s="14"/>
      <c r="B274" s="40" t="s">
        <v>166</v>
      </c>
      <c r="C274" s="7"/>
      <c r="D274" s="41">
        <f t="shared" si="42"/>
        <v>36</v>
      </c>
      <c r="E274" s="37">
        <f>'[3]66. ООО "Пермский завод СМ"'!$H$21</f>
        <v>0</v>
      </c>
      <c r="F274" s="37">
        <f>'[3]66. ООО "Пермский завод СМ"'!$H$23</f>
        <v>0</v>
      </c>
      <c r="G274" s="37">
        <f>'[3]66. ООО "Пермский завод СМ"'!$H$27</f>
        <v>2</v>
      </c>
      <c r="H274" s="37">
        <f>'[3]66. ООО "Пермский завод СМ"'!$H$30</f>
        <v>3</v>
      </c>
      <c r="I274" s="37">
        <f>'[3]66. ООО "Пермский завод СМ"'!$H$32</f>
        <v>5</v>
      </c>
      <c r="J274" s="37">
        <f>'[3]66. ООО "Пермский завод СМ"'!$H$36</f>
        <v>2</v>
      </c>
      <c r="K274" s="37">
        <f>'[3]66. ООО "Пермский завод СМ"'!$H$39</f>
        <v>5</v>
      </c>
      <c r="L274" s="37">
        <f>'[3]66. ООО "Пермский завод СМ"'!$H$43</f>
        <v>1</v>
      </c>
      <c r="M274" s="37">
        <f>'[3]66. ООО "Пермский завод СМ"'!$H$47</f>
        <v>4</v>
      </c>
      <c r="N274" s="37">
        <f>'[3]66. ООО "Пермский завод СМ"'!$H$50</f>
        <v>0</v>
      </c>
      <c r="O274" s="37">
        <f>'[3]66. ООО "Пермский завод СМ"'!$H$53</f>
        <v>4</v>
      </c>
      <c r="P274" s="38" t="str">
        <f>'[3]66. ООО "Пермский завод СМ"'!$H$56</f>
        <v>Не оценивается</v>
      </c>
      <c r="Q274" s="37">
        <f>'[3]66. ООО "Пермский завод СМ"'!$H$59</f>
        <v>5</v>
      </c>
      <c r="R274" s="37">
        <f>'[3]66. ООО "Пермский завод СМ"'!$H$68</f>
        <v>5</v>
      </c>
      <c r="S274" s="28"/>
      <c r="U274" s="153"/>
    </row>
    <row r="275" spans="1:21" ht="25.5" hidden="1" outlineLevel="1" x14ac:dyDescent="0.25">
      <c r="A275" s="14"/>
      <c r="B275" s="40" t="s">
        <v>167</v>
      </c>
      <c r="C275" s="7"/>
      <c r="D275" s="41">
        <f t="shared" si="42"/>
        <v>36</v>
      </c>
      <c r="E275" s="37">
        <f>'[4]66. ООО "Пермский завод СМ"'!$H$21</f>
        <v>0</v>
      </c>
      <c r="F275" s="37">
        <f>'[4]66. ООО "Пермский завод СМ"'!$H$23</f>
        <v>0</v>
      </c>
      <c r="G275" s="37">
        <f>'[4]66. ООО "Пермский завод СМ"'!$H$27</f>
        <v>2</v>
      </c>
      <c r="H275" s="37">
        <f>'[4]66. ООО "Пермский завод СМ"'!$H$30</f>
        <v>3</v>
      </c>
      <c r="I275" s="37">
        <f>'[4]66. ООО "Пермский завод СМ"'!$H$32</f>
        <v>5</v>
      </c>
      <c r="J275" s="37">
        <f>'[4]66. ООО "Пермский завод СМ"'!$H$36</f>
        <v>2</v>
      </c>
      <c r="K275" s="37">
        <f>'[4]66. ООО "Пермский завод СМ"'!$H$39</f>
        <v>5</v>
      </c>
      <c r="L275" s="37">
        <f>'[4]66. ООО "Пермский завод СМ"'!$H$43</f>
        <v>1</v>
      </c>
      <c r="M275" s="37">
        <f>'[4]66. ООО "Пермский завод СМ"'!$H$47</f>
        <v>4</v>
      </c>
      <c r="N275" s="37">
        <f>'[4]66. ООО "Пермский завод СМ"'!$H$50</f>
        <v>0</v>
      </c>
      <c r="O275" s="37">
        <f>'[4]66. ООО "Пермский завод СМ"'!$H$53</f>
        <v>4</v>
      </c>
      <c r="P275" s="38" t="str">
        <f>'[4]66. ООО "Пермский завод СМ"'!$H$56</f>
        <v>Не оценивается</v>
      </c>
      <c r="Q275" s="37">
        <f>'[4]66. ООО "Пермский завод СМ"'!$H$59</f>
        <v>5</v>
      </c>
      <c r="R275" s="37">
        <f>'[4]66. ООО "Пермский завод СМ"'!$H$68</f>
        <v>5</v>
      </c>
      <c r="S275" s="28"/>
      <c r="U275" s="153"/>
    </row>
    <row r="276" spans="1:21" ht="15.75" hidden="1" outlineLevel="1" x14ac:dyDescent="0.25">
      <c r="A276" s="14"/>
      <c r="B276" s="40" t="s">
        <v>33</v>
      </c>
      <c r="C276" s="7"/>
      <c r="D276" s="41">
        <f t="shared" si="42"/>
        <v>28</v>
      </c>
      <c r="E276" s="37">
        <f>'[5]66. ООО "Пермский завод СМ"'!$H$21</f>
        <v>0</v>
      </c>
      <c r="F276" s="37">
        <f>'[5]66. ООО "Пермский завод СМ"'!$H$23</f>
        <v>0</v>
      </c>
      <c r="G276" s="37">
        <f>'[5]66. ООО "Пермский завод СМ"'!$H$27</f>
        <v>2</v>
      </c>
      <c r="H276" s="37">
        <f>'[5]66. ООО "Пермский завод СМ"'!$H$30</f>
        <v>3</v>
      </c>
      <c r="I276" s="37">
        <f>'[5]66. ООО "Пермский завод СМ"'!$H$32</f>
        <v>0</v>
      </c>
      <c r="J276" s="37">
        <f>'[5]66. ООО "Пермский завод СМ"'!$H$36</f>
        <v>2</v>
      </c>
      <c r="K276" s="37">
        <f>'[5]66. ООО "Пермский завод СМ"'!$H$39</f>
        <v>5</v>
      </c>
      <c r="L276" s="37">
        <f>'[5]66. ООО "Пермский завод СМ"'!$H$43</f>
        <v>0</v>
      </c>
      <c r="M276" s="37">
        <f>'[5]66. ООО "Пермский завод СМ"'!$H$47</f>
        <v>2</v>
      </c>
      <c r="N276" s="37">
        <f>'[5]66. ООО "Пермский завод СМ"'!$H$50</f>
        <v>0</v>
      </c>
      <c r="O276" s="37">
        <f>'[5]66. ООО "Пермский завод СМ"'!$H$53</f>
        <v>4</v>
      </c>
      <c r="P276" s="38">
        <f>'[5]66. ООО "Пермский завод СМ"'!$H$56</f>
        <v>0</v>
      </c>
      <c r="Q276" s="37">
        <f>'[5]66. ООО "Пермский завод СМ"'!$H$59</f>
        <v>5</v>
      </c>
      <c r="R276" s="37">
        <f>'[5]66. ООО "Пермский завод СМ"'!$H$68</f>
        <v>5</v>
      </c>
      <c r="S276" s="28"/>
      <c r="U276" s="153"/>
    </row>
    <row r="277" spans="1:21" ht="15.75" hidden="1" outlineLevel="1" x14ac:dyDescent="0.25">
      <c r="A277" s="14"/>
      <c r="B277" s="40" t="s">
        <v>168</v>
      </c>
      <c r="C277" s="7"/>
      <c r="D277" s="41">
        <f t="shared" si="42"/>
        <v>0</v>
      </c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9"/>
      <c r="Q277" s="37"/>
      <c r="R277" s="37"/>
      <c r="S277" s="28"/>
      <c r="U277" s="153"/>
    </row>
    <row r="278" spans="1:21" ht="63" collapsed="1" x14ac:dyDescent="0.25">
      <c r="A278" s="14">
        <v>37</v>
      </c>
      <c r="B278" s="15" t="s">
        <v>226</v>
      </c>
      <c r="C278" s="15" t="s">
        <v>282</v>
      </c>
      <c r="D278" s="41">
        <f t="shared" si="42"/>
        <v>27</v>
      </c>
      <c r="E278" s="37">
        <f t="shared" ref="E278:R278" si="43">SUM(E279:E284)/5</f>
        <v>0</v>
      </c>
      <c r="F278" s="37">
        <f t="shared" si="43"/>
        <v>1.2</v>
      </c>
      <c r="G278" s="37">
        <f t="shared" si="43"/>
        <v>0.8</v>
      </c>
      <c r="H278" s="37">
        <f t="shared" si="43"/>
        <v>3</v>
      </c>
      <c r="I278" s="37">
        <f t="shared" si="43"/>
        <v>5</v>
      </c>
      <c r="J278" s="37">
        <f>SUM(J279:J284)/5</f>
        <v>1.6</v>
      </c>
      <c r="K278" s="37">
        <f t="shared" si="43"/>
        <v>3.4</v>
      </c>
      <c r="L278" s="37">
        <f t="shared" si="43"/>
        <v>2.4</v>
      </c>
      <c r="M278" s="37">
        <f t="shared" si="43"/>
        <v>0</v>
      </c>
      <c r="N278" s="37">
        <f t="shared" si="43"/>
        <v>4.5999999999999996</v>
      </c>
      <c r="O278" s="37">
        <f t="shared" si="43"/>
        <v>2</v>
      </c>
      <c r="P278" s="37">
        <f t="shared" si="43"/>
        <v>0</v>
      </c>
      <c r="Q278" s="37">
        <f t="shared" si="43"/>
        <v>3</v>
      </c>
      <c r="R278" s="37">
        <f t="shared" si="43"/>
        <v>0</v>
      </c>
      <c r="S278" s="28"/>
      <c r="T278" s="35">
        <f>SUM(D279:D284)/5-D278</f>
        <v>0</v>
      </c>
      <c r="U278" s="153">
        <f>'прошедшие до комиссии'!M38</f>
        <v>1913333</v>
      </c>
    </row>
    <row r="279" spans="1:21" ht="15.75" hidden="1" outlineLevel="1" x14ac:dyDescent="0.25">
      <c r="A279" s="14"/>
      <c r="B279" s="40" t="s">
        <v>313</v>
      </c>
      <c r="C279" s="7"/>
      <c r="D279" s="41">
        <f t="shared" si="42"/>
        <v>30</v>
      </c>
      <c r="E279" s="37">
        <f>'[1]69. ООО "АВРОРА"'!$H$21</f>
        <v>0</v>
      </c>
      <c r="F279" s="37">
        <f>'[1]69. ООО "АВРОРА"'!$H$23</f>
        <v>1</v>
      </c>
      <c r="G279" s="37">
        <f>'[1]69. ООО "АВРОРА"'!$H$27</f>
        <v>2</v>
      </c>
      <c r="H279" s="37">
        <f>'[1]69. ООО "АВРОРА"'!$H$30</f>
        <v>3</v>
      </c>
      <c r="I279" s="37">
        <f>'[1]69. ООО "АВРОРА"'!$H$32</f>
        <v>5</v>
      </c>
      <c r="J279" s="37">
        <f>'[1]69. ООО "АВРОРА"'!$H$36</f>
        <v>2</v>
      </c>
      <c r="K279" s="37">
        <f>'[1]69. ООО "АВРОРА"'!$H$39</f>
        <v>3</v>
      </c>
      <c r="L279" s="37">
        <f>'[1]69. ООО "АВРОРА"'!$H$43</f>
        <v>5</v>
      </c>
      <c r="M279" s="37">
        <f>'[1]69. ООО "АВРОРА"'!$H$47</f>
        <v>0</v>
      </c>
      <c r="N279" s="37">
        <f>'[1]69. ООО "АВРОРА"'!$H$50</f>
        <v>5</v>
      </c>
      <c r="O279" s="37">
        <f>'[1]69. ООО "АВРОРА"'!$H$53</f>
        <v>2</v>
      </c>
      <c r="P279" s="38">
        <f>'[1]69. ООО "АВРОРА"'!$H$56</f>
        <v>0</v>
      </c>
      <c r="Q279" s="37">
        <f>'[1]69. ООО "АВРОРА"'!$H$59</f>
        <v>2</v>
      </c>
      <c r="R279" s="37">
        <f>'[1]69. ООО "АВРОРА"'!$H$68</f>
        <v>0</v>
      </c>
      <c r="S279" s="28"/>
      <c r="U279" s="153"/>
    </row>
    <row r="280" spans="1:21" ht="15.75" hidden="1" outlineLevel="1" x14ac:dyDescent="0.25">
      <c r="A280" s="14"/>
      <c r="B280" s="40" t="s">
        <v>165</v>
      </c>
      <c r="C280" s="7"/>
      <c r="D280" s="41">
        <f t="shared" si="42"/>
        <v>31</v>
      </c>
      <c r="E280" s="37">
        <f>'[2]69. ООО "АВРОРА"'!$H$21</f>
        <v>0</v>
      </c>
      <c r="F280" s="37">
        <f>'[2]69. ООО "АВРОРА"'!$H$23</f>
        <v>2</v>
      </c>
      <c r="G280" s="37">
        <f>'[2]69. ООО "АВРОРА"'!$H$27</f>
        <v>2</v>
      </c>
      <c r="H280" s="37">
        <f>'[2]69. ООО "АВРОРА"'!$H$30</f>
        <v>3</v>
      </c>
      <c r="I280" s="37">
        <f>'[2]69. ООО "АВРОРА"'!$H$32</f>
        <v>5</v>
      </c>
      <c r="J280" s="37">
        <f>'[2]69. ООО "АВРОРА"'!$H$36</f>
        <v>2</v>
      </c>
      <c r="K280" s="37">
        <f>'[2]69. ООО "АВРОРА"'!$H$39</f>
        <v>5</v>
      </c>
      <c r="L280" s="37">
        <f>'[2]69. ООО "АВРОРА"'!$H$43</f>
        <v>1</v>
      </c>
      <c r="M280" s="37">
        <f>'[2]69. ООО "АВРОРА"'!$H$47</f>
        <v>0</v>
      </c>
      <c r="N280" s="37">
        <f>'[2]69. ООО "АВРОРА"'!$H$50</f>
        <v>5</v>
      </c>
      <c r="O280" s="37">
        <f>'[2]69. ООО "АВРОРА"'!$H$53</f>
        <v>2</v>
      </c>
      <c r="P280" s="38" t="str">
        <f>'[2]69. ООО "АВРОРА"'!$H$56</f>
        <v>-</v>
      </c>
      <c r="Q280" s="37">
        <f>'[2]69. ООО "АВРОРА"'!$H$59</f>
        <v>4</v>
      </c>
      <c r="R280" s="37">
        <f>'[2]69. ООО "АВРОРА"'!$H$68</f>
        <v>0</v>
      </c>
      <c r="S280" s="28"/>
      <c r="U280" s="153"/>
    </row>
    <row r="281" spans="1:21" ht="25.5" hidden="1" outlineLevel="1" x14ac:dyDescent="0.25">
      <c r="A281" s="14"/>
      <c r="B281" s="40" t="s">
        <v>166</v>
      </c>
      <c r="C281" s="7"/>
      <c r="D281" s="41">
        <f t="shared" si="42"/>
        <v>27</v>
      </c>
      <c r="E281" s="37">
        <f>'[3]69. ООО "АВРОРА"'!$H$21</f>
        <v>0</v>
      </c>
      <c r="F281" s="37">
        <f>'[3]69. ООО "АВРОРА"'!$H$23</f>
        <v>1</v>
      </c>
      <c r="G281" s="37">
        <f>'[3]69. ООО "АВРОРА"'!$H$27</f>
        <v>0</v>
      </c>
      <c r="H281" s="37">
        <f>'[3]69. ООО "АВРОРА"'!$H$30</f>
        <v>3</v>
      </c>
      <c r="I281" s="37">
        <f>'[3]69. ООО "АВРОРА"'!$H$32</f>
        <v>5</v>
      </c>
      <c r="J281" s="37">
        <f>'[3]69. ООО "АВРОРА"'!$H$36</f>
        <v>2</v>
      </c>
      <c r="K281" s="37">
        <f>'[3]69. ООО "АВРОРА"'!$H$39</f>
        <v>3</v>
      </c>
      <c r="L281" s="37">
        <f>'[3]69. ООО "АВРОРА"'!$H$43</f>
        <v>3</v>
      </c>
      <c r="M281" s="37">
        <f>'[3]69. ООО "АВРОРА"'!$H$47</f>
        <v>0</v>
      </c>
      <c r="N281" s="37">
        <f>'[3]69. ООО "АВРОРА"'!$H$50</f>
        <v>5</v>
      </c>
      <c r="O281" s="37">
        <f>'[3]69. ООО "АВРОРА"'!$H$53</f>
        <v>2</v>
      </c>
      <c r="P281" s="38" t="str">
        <f>'[3]69. ООО "АВРОРА"'!$H$56</f>
        <v>Не оценивается</v>
      </c>
      <c r="Q281" s="37">
        <f>'[3]69. ООО "АВРОРА"'!$H$59</f>
        <v>3</v>
      </c>
      <c r="R281" s="37">
        <f>'[3]69. ООО "АВРОРА"'!$H$68</f>
        <v>0</v>
      </c>
      <c r="S281" s="28"/>
      <c r="U281" s="153"/>
    </row>
    <row r="282" spans="1:21" ht="25.5" hidden="1" outlineLevel="1" x14ac:dyDescent="0.25">
      <c r="A282" s="14"/>
      <c r="B282" s="40" t="s">
        <v>167</v>
      </c>
      <c r="C282" s="7"/>
      <c r="D282" s="41">
        <f t="shared" si="42"/>
        <v>27</v>
      </c>
      <c r="E282" s="37">
        <f>'[4]69. ООО "АВРОРА"'!$H$21</f>
        <v>0</v>
      </c>
      <c r="F282" s="37">
        <f>'[4]69. ООО "АВРОРА"'!$H$23</f>
        <v>1</v>
      </c>
      <c r="G282" s="37">
        <f>'[4]69. ООО "АВРОРА"'!$H$27</f>
        <v>0</v>
      </c>
      <c r="H282" s="37">
        <f>'[4]69. ООО "АВРОРА"'!$H$30</f>
        <v>3</v>
      </c>
      <c r="I282" s="37">
        <f>'[4]69. ООО "АВРОРА"'!$H$32</f>
        <v>5</v>
      </c>
      <c r="J282" s="37">
        <f>'[4]69. ООО "АВРОРА"'!$H$36</f>
        <v>2</v>
      </c>
      <c r="K282" s="37">
        <f>'[4]69. ООО "АВРОРА"'!$H$39</f>
        <v>3</v>
      </c>
      <c r="L282" s="37">
        <f>'[4]69. ООО "АВРОРА"'!$H$43</f>
        <v>3</v>
      </c>
      <c r="M282" s="37">
        <f>'[4]69. ООО "АВРОРА"'!$H$47</f>
        <v>0</v>
      </c>
      <c r="N282" s="37">
        <f>'[4]69. ООО "АВРОРА"'!$H$50</f>
        <v>5</v>
      </c>
      <c r="O282" s="37">
        <f>'[4]69. ООО "АВРОРА"'!$H$53</f>
        <v>2</v>
      </c>
      <c r="P282" s="38" t="str">
        <f>'[4]69. ООО "АВРОРА"'!$H$56</f>
        <v>Не оценивается</v>
      </c>
      <c r="Q282" s="37">
        <f>'[4]69. ООО "АВРОРА"'!$H$59</f>
        <v>3</v>
      </c>
      <c r="R282" s="37">
        <f>'[4]69. ООО "АВРОРА"'!$H$68</f>
        <v>0</v>
      </c>
      <c r="S282" s="28"/>
      <c r="U282" s="153"/>
    </row>
    <row r="283" spans="1:21" ht="15.75" hidden="1" outlineLevel="1" x14ac:dyDescent="0.25">
      <c r="A283" s="14"/>
      <c r="B283" s="40" t="s">
        <v>33</v>
      </c>
      <c r="C283" s="7"/>
      <c r="D283" s="41">
        <f t="shared" si="42"/>
        <v>20</v>
      </c>
      <c r="E283" s="37">
        <f>'[5]69. ООО "АВРОРА"'!$H$21</f>
        <v>0</v>
      </c>
      <c r="F283" s="37">
        <f>'[5]69. ООО "АВРОРА"'!$H$23</f>
        <v>1</v>
      </c>
      <c r="G283" s="37">
        <f>'[5]69. ООО "АВРОРА"'!$H$27</f>
        <v>0</v>
      </c>
      <c r="H283" s="37">
        <f>'[5]69. ООО "АВРОРА"'!$H$30</f>
        <v>3</v>
      </c>
      <c r="I283" s="37">
        <f>'[5]69. ООО "АВРОРА"'!$H$32</f>
        <v>5</v>
      </c>
      <c r="J283" s="37">
        <f>'[5]69. ООО "АВРОРА"'!$H$36</f>
        <v>0</v>
      </c>
      <c r="K283" s="37">
        <f>'[5]69. ООО "АВРОРА"'!$H$39</f>
        <v>3</v>
      </c>
      <c r="L283" s="37">
        <f>'[5]69. ООО "АВРОРА"'!$H$43</f>
        <v>0</v>
      </c>
      <c r="M283" s="37">
        <f>'[5]69. ООО "АВРОРА"'!$H$47</f>
        <v>0</v>
      </c>
      <c r="N283" s="37">
        <f>'[5]69. ООО "АВРОРА"'!$H$50</f>
        <v>3</v>
      </c>
      <c r="O283" s="37">
        <f>'[5]69. ООО "АВРОРА"'!$H$53</f>
        <v>2</v>
      </c>
      <c r="P283" s="38">
        <f>'[5]69. ООО "АВРОРА"'!$H$56</f>
        <v>0</v>
      </c>
      <c r="Q283" s="37">
        <f>'[5]69. ООО "АВРОРА"'!$H$59</f>
        <v>3</v>
      </c>
      <c r="R283" s="37">
        <f>'[5]69. ООО "АВРОРА"'!$H$68</f>
        <v>0</v>
      </c>
      <c r="S283" s="28"/>
      <c r="U283" s="153"/>
    </row>
    <row r="284" spans="1:21" ht="15.75" hidden="1" outlineLevel="1" x14ac:dyDescent="0.25">
      <c r="A284" s="14"/>
      <c r="B284" s="40" t="s">
        <v>168</v>
      </c>
      <c r="C284" s="7"/>
      <c r="D284" s="41">
        <f t="shared" si="42"/>
        <v>0</v>
      </c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9"/>
      <c r="Q284" s="37"/>
      <c r="R284" s="37"/>
      <c r="S284" s="28"/>
      <c r="U284" s="153"/>
    </row>
    <row r="285" spans="1:21" ht="15.75" collapsed="1" x14ac:dyDescent="0.25">
      <c r="A285" s="14">
        <v>38</v>
      </c>
      <c r="B285" s="15" t="s">
        <v>227</v>
      </c>
      <c r="C285" s="15" t="s">
        <v>283</v>
      </c>
      <c r="D285" s="41">
        <f t="shared" si="42"/>
        <v>29.400000000000002</v>
      </c>
      <c r="E285" s="37">
        <f t="shared" ref="E285:R285" si="44">SUM(E286:E291)/5</f>
        <v>1.2</v>
      </c>
      <c r="F285" s="37">
        <f t="shared" si="44"/>
        <v>1.2</v>
      </c>
      <c r="G285" s="37">
        <f t="shared" si="44"/>
        <v>0.8</v>
      </c>
      <c r="H285" s="37">
        <f t="shared" si="44"/>
        <v>3</v>
      </c>
      <c r="I285" s="37">
        <f t="shared" si="44"/>
        <v>5</v>
      </c>
      <c r="J285" s="37">
        <f t="shared" si="44"/>
        <v>2</v>
      </c>
      <c r="K285" s="37">
        <f t="shared" si="44"/>
        <v>3.8</v>
      </c>
      <c r="L285" s="37">
        <f t="shared" si="44"/>
        <v>1</v>
      </c>
      <c r="M285" s="37">
        <f t="shared" si="44"/>
        <v>3.2</v>
      </c>
      <c r="N285" s="37">
        <f t="shared" si="44"/>
        <v>1</v>
      </c>
      <c r="O285" s="37">
        <f t="shared" si="44"/>
        <v>3.6</v>
      </c>
      <c r="P285" s="37">
        <f t="shared" si="44"/>
        <v>0</v>
      </c>
      <c r="Q285" s="37">
        <f t="shared" si="44"/>
        <v>3.6</v>
      </c>
      <c r="R285" s="37">
        <f t="shared" si="44"/>
        <v>0</v>
      </c>
      <c r="S285" s="28"/>
      <c r="T285" s="35">
        <f>SUM(D286:D291)/5-D285</f>
        <v>0</v>
      </c>
      <c r="U285" s="153">
        <f>'прошедшие до комиссии'!M39</f>
        <v>985159.9</v>
      </c>
    </row>
    <row r="286" spans="1:21" ht="15.75" hidden="1" outlineLevel="1" x14ac:dyDescent="0.25">
      <c r="A286" s="14"/>
      <c r="B286" s="40" t="s">
        <v>313</v>
      </c>
      <c r="C286" s="7"/>
      <c r="D286" s="41">
        <f t="shared" si="42"/>
        <v>33</v>
      </c>
      <c r="E286" s="37">
        <f>'[1]74. ООО "ППК Лаврушин"'!$H$21</f>
        <v>0</v>
      </c>
      <c r="F286" s="37">
        <f>'[1]74. ООО "ППК Лаврушин"'!$H$23</f>
        <v>1</v>
      </c>
      <c r="G286" s="37">
        <f>'[1]74. ООО "ППК Лаврушин"'!$H$27</f>
        <v>2</v>
      </c>
      <c r="H286" s="37">
        <f>'[1]74. ООО "ППК Лаврушин"'!$H$30</f>
        <v>3</v>
      </c>
      <c r="I286" s="37">
        <f>'[1]74. ООО "ППК Лаврушин"'!$H$32</f>
        <v>5</v>
      </c>
      <c r="J286" s="37">
        <f>'[1]74. ООО "ППК Лаврушин"'!$H$36</f>
        <v>2</v>
      </c>
      <c r="K286" s="37">
        <f>'[1]74. ООО "ППК Лаврушин"'!$H$39</f>
        <v>5</v>
      </c>
      <c r="L286" s="37">
        <f>'[1]74. ООО "ППК Лаврушин"'!$H$43</f>
        <v>3</v>
      </c>
      <c r="M286" s="37">
        <f>'[1]74. ООО "ППК Лаврушин"'!$H$47</f>
        <v>4</v>
      </c>
      <c r="N286" s="37">
        <f>'[1]74. ООО "ППК Лаврушин"'!$H$50</f>
        <v>0</v>
      </c>
      <c r="O286" s="37">
        <f>'[1]74. ООО "ППК Лаврушин"'!$H$53</f>
        <v>4</v>
      </c>
      <c r="P286" s="38">
        <f>'[1]74. ООО "ППК Лаврушин"'!$H$56</f>
        <v>0</v>
      </c>
      <c r="Q286" s="37">
        <f>'[1]74. ООО "ППК Лаврушин"'!$H$59</f>
        <v>4</v>
      </c>
      <c r="R286" s="37">
        <f>'[1]74. ООО "ППК Лаврушин"'!$H$68</f>
        <v>0</v>
      </c>
      <c r="S286" s="28"/>
      <c r="U286" s="153"/>
    </row>
    <row r="287" spans="1:21" ht="15.75" hidden="1" outlineLevel="1" x14ac:dyDescent="0.25">
      <c r="A287" s="14"/>
      <c r="B287" s="40" t="s">
        <v>165</v>
      </c>
      <c r="C287" s="7"/>
      <c r="D287" s="41">
        <f t="shared" si="42"/>
        <v>33</v>
      </c>
      <c r="E287" s="37">
        <f>'[2]74. ООО "ППК Лаврушин"'!$H$21</f>
        <v>2</v>
      </c>
      <c r="F287" s="37">
        <f>'[2]74. ООО "ППК Лаврушин"'!$H$23</f>
        <v>2</v>
      </c>
      <c r="G287" s="37">
        <f>'[2]74. ООО "ППК Лаврушин"'!$H$27</f>
        <v>2</v>
      </c>
      <c r="H287" s="37">
        <f>'[2]74. ООО "ППК Лаврушин"'!$H$30</f>
        <v>3</v>
      </c>
      <c r="I287" s="37">
        <f>'[2]74. ООО "ППК Лаврушин"'!$H$32</f>
        <v>5</v>
      </c>
      <c r="J287" s="37">
        <f>'[2]74. ООО "ППК Лаврушин"'!$H$36</f>
        <v>2</v>
      </c>
      <c r="K287" s="37">
        <f>'[2]74. ООО "ППК Лаврушин"'!$H$39</f>
        <v>5</v>
      </c>
      <c r="L287" s="37">
        <f>'[2]74. ООО "ППК Лаврушин"'!$H$43</f>
        <v>1</v>
      </c>
      <c r="M287" s="37">
        <f>'[2]74. ООО "ППК Лаврушин"'!$H$47</f>
        <v>0</v>
      </c>
      <c r="N287" s="37">
        <f>'[2]74. ООО "ППК Лаврушин"'!$H$50</f>
        <v>5</v>
      </c>
      <c r="O287" s="37">
        <f>'[2]74. ООО "ППК Лаврушин"'!$H$53</f>
        <v>2</v>
      </c>
      <c r="P287" s="38" t="str">
        <f>'[2]74. ООО "ППК Лаврушин"'!$H$56</f>
        <v>-</v>
      </c>
      <c r="Q287" s="37">
        <f>'[2]74. ООО "ППК Лаврушин"'!$H$59</f>
        <v>4</v>
      </c>
      <c r="R287" s="37">
        <f>'[2]74. ООО "ППК Лаврушин"'!$H$68</f>
        <v>0</v>
      </c>
      <c r="S287" s="28"/>
      <c r="U287" s="153"/>
    </row>
    <row r="288" spans="1:21" ht="15.75" hidden="1" outlineLevel="1" x14ac:dyDescent="0.25">
      <c r="A288" s="14"/>
      <c r="B288" s="40" t="s">
        <v>166</v>
      </c>
      <c r="C288" s="7"/>
      <c r="D288" s="41">
        <f t="shared" si="42"/>
        <v>27</v>
      </c>
      <c r="E288" s="37">
        <f>'[3]74. ООО "ППК Лаврушин"'!$H$21</f>
        <v>2</v>
      </c>
      <c r="F288" s="37">
        <f>'[3]74. ООО "ППК Лаврушин"'!$H$23</f>
        <v>1</v>
      </c>
      <c r="G288" s="37">
        <f>'[3]74. ООО "ППК Лаврушин"'!$H$27</f>
        <v>0</v>
      </c>
      <c r="H288" s="37">
        <f>'[3]74. ООО "ППК Лаврушин"'!$H$30</f>
        <v>3</v>
      </c>
      <c r="I288" s="37">
        <f>'[3]74. ООО "ППК Лаврушин"'!$H$32</f>
        <v>5</v>
      </c>
      <c r="J288" s="37">
        <f>'[3]74. ООО "ППК Лаврушин"'!$H$36</f>
        <v>2</v>
      </c>
      <c r="K288" s="37">
        <f>'[3]74. ООО "ППК Лаврушин"'!$H$39</f>
        <v>3</v>
      </c>
      <c r="L288" s="37">
        <f>'[3]74. ООО "ППК Лаврушин"'!$H$43</f>
        <v>0</v>
      </c>
      <c r="M288" s="37">
        <f>'[3]74. ООО "ППК Лаврушин"'!$H$47</f>
        <v>4</v>
      </c>
      <c r="N288" s="37">
        <f>'[3]74. ООО "ППК Лаврушин"'!$H$50</f>
        <v>0</v>
      </c>
      <c r="O288" s="37">
        <f>'[3]74. ООО "ППК Лаврушин"'!$H$53</f>
        <v>4</v>
      </c>
      <c r="P288" s="38" t="str">
        <f>'[3]74. ООО "ППК Лаврушин"'!$H$56</f>
        <v>-</v>
      </c>
      <c r="Q288" s="37">
        <f>'[3]74. ООО "ППК Лаврушин"'!$H$59</f>
        <v>3</v>
      </c>
      <c r="R288" s="37">
        <f>'[3]74. ООО "ППК Лаврушин"'!$H$68</f>
        <v>0</v>
      </c>
      <c r="S288" s="28"/>
      <c r="U288" s="153"/>
    </row>
    <row r="289" spans="1:21" ht="15.75" hidden="1" outlineLevel="1" x14ac:dyDescent="0.25">
      <c r="A289" s="14"/>
      <c r="B289" s="40" t="s">
        <v>167</v>
      </c>
      <c r="C289" s="7"/>
      <c r="D289" s="41">
        <f t="shared" si="42"/>
        <v>27</v>
      </c>
      <c r="E289" s="37">
        <f>'[4]74. ООО "ППК Лаврушин"'!$H$21</f>
        <v>2</v>
      </c>
      <c r="F289" s="37">
        <f>'[4]74. ООО "ППК Лаврушин"'!$H$23</f>
        <v>1</v>
      </c>
      <c r="G289" s="37">
        <f>'[4]74. ООО "ППК Лаврушин"'!$H$27</f>
        <v>0</v>
      </c>
      <c r="H289" s="37">
        <f>'[4]74. ООО "ППК Лаврушин"'!$H$30</f>
        <v>3</v>
      </c>
      <c r="I289" s="37">
        <f>'[4]74. ООО "ППК Лаврушин"'!$H$32</f>
        <v>5</v>
      </c>
      <c r="J289" s="37">
        <f>'[4]74. ООО "ППК Лаврушин"'!$H$36</f>
        <v>2</v>
      </c>
      <c r="K289" s="37">
        <f>'[4]74. ООО "ППК Лаврушин"'!$H$39</f>
        <v>3</v>
      </c>
      <c r="L289" s="37">
        <f>'[4]74. ООО "ППК Лаврушин"'!$H$43</f>
        <v>0</v>
      </c>
      <c r="M289" s="37">
        <f>'[4]74. ООО "ППК Лаврушин"'!$H$47</f>
        <v>4</v>
      </c>
      <c r="N289" s="37">
        <f>'[4]74. ООО "ППК Лаврушин"'!$H$50</f>
        <v>0</v>
      </c>
      <c r="O289" s="37">
        <f>'[4]74. ООО "ППК Лаврушин"'!$H$53</f>
        <v>4</v>
      </c>
      <c r="P289" s="38" t="str">
        <f>'[4]74. ООО "ППК Лаврушин"'!$H$56</f>
        <v>-</v>
      </c>
      <c r="Q289" s="37">
        <f>'[4]74. ООО "ППК Лаврушин"'!$H$59</f>
        <v>3</v>
      </c>
      <c r="R289" s="37">
        <f>'[4]74. ООО "ППК Лаврушин"'!$H$68</f>
        <v>0</v>
      </c>
      <c r="S289" s="28"/>
      <c r="U289" s="153"/>
    </row>
    <row r="290" spans="1:21" ht="15.75" hidden="1" outlineLevel="1" x14ac:dyDescent="0.25">
      <c r="A290" s="14"/>
      <c r="B290" s="40" t="s">
        <v>33</v>
      </c>
      <c r="C290" s="7"/>
      <c r="D290" s="41">
        <f t="shared" si="42"/>
        <v>27</v>
      </c>
      <c r="E290" s="37">
        <f>'[5]74. ООО "ППК Лаврушин"'!$H$21</f>
        <v>0</v>
      </c>
      <c r="F290" s="37">
        <f>'[5]74. ООО "ППК Лаврушин"'!$H$23</f>
        <v>1</v>
      </c>
      <c r="G290" s="37">
        <f>'[5]74. ООО "ППК Лаврушин"'!$H$27</f>
        <v>0</v>
      </c>
      <c r="H290" s="37">
        <f>'[5]74. ООО "ППК Лаврушин"'!$H$30</f>
        <v>3</v>
      </c>
      <c r="I290" s="37">
        <f>'[5]74. ООО "ППК Лаврушин"'!$H$32</f>
        <v>5</v>
      </c>
      <c r="J290" s="37">
        <f>'[5]74. ООО "ППК Лаврушин"'!$H$36</f>
        <v>2</v>
      </c>
      <c r="K290" s="37">
        <f>'[5]74. ООО "ППК Лаврушин"'!$H$39</f>
        <v>3</v>
      </c>
      <c r="L290" s="37">
        <f>'[5]74. ООО "ППК Лаврушин"'!$H$43</f>
        <v>1</v>
      </c>
      <c r="M290" s="37">
        <f>'[5]74. ООО "ППК Лаврушин"'!$H$47</f>
        <v>4</v>
      </c>
      <c r="N290" s="37">
        <f>'[5]74. ООО "ППК Лаврушин"'!$H$50</f>
        <v>0</v>
      </c>
      <c r="O290" s="37">
        <f>'[5]74. ООО "ППК Лаврушин"'!$H$53</f>
        <v>4</v>
      </c>
      <c r="P290" s="38">
        <f>'[5]74. ООО "ППК Лаврушин"'!$H$56</f>
        <v>0</v>
      </c>
      <c r="Q290" s="37">
        <f>'[5]74. ООО "ППК Лаврушин"'!$H$59</f>
        <v>4</v>
      </c>
      <c r="R290" s="37">
        <f>'[5]74. ООО "ППК Лаврушин"'!$H$68</f>
        <v>0</v>
      </c>
      <c r="S290" s="28"/>
      <c r="U290" s="153"/>
    </row>
    <row r="291" spans="1:21" ht="15.75" hidden="1" outlineLevel="1" x14ac:dyDescent="0.25">
      <c r="A291" s="14"/>
      <c r="B291" s="40" t="s">
        <v>168</v>
      </c>
      <c r="C291" s="7"/>
      <c r="D291" s="41">
        <f t="shared" si="42"/>
        <v>0</v>
      </c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9"/>
      <c r="Q291" s="37"/>
      <c r="R291" s="37"/>
      <c r="S291" s="28"/>
      <c r="U291" s="153"/>
    </row>
    <row r="292" spans="1:21" ht="47.25" collapsed="1" x14ac:dyDescent="0.25">
      <c r="A292" s="14">
        <v>39</v>
      </c>
      <c r="B292" s="15" t="s">
        <v>228</v>
      </c>
      <c r="C292" s="15" t="s">
        <v>284</v>
      </c>
      <c r="D292" s="41">
        <f t="shared" si="42"/>
        <v>28.599999999999998</v>
      </c>
      <c r="E292" s="37">
        <f t="shared" ref="E292:R292" si="45">SUM(E293:E298)/5</f>
        <v>0.8</v>
      </c>
      <c r="F292" s="37">
        <f t="shared" si="45"/>
        <v>1.2</v>
      </c>
      <c r="G292" s="37">
        <f t="shared" si="45"/>
        <v>2</v>
      </c>
      <c r="H292" s="37">
        <f t="shared" si="45"/>
        <v>3</v>
      </c>
      <c r="I292" s="37">
        <f t="shared" si="45"/>
        <v>2.6</v>
      </c>
      <c r="J292" s="37">
        <f t="shared" si="45"/>
        <v>2</v>
      </c>
      <c r="K292" s="37">
        <f t="shared" si="45"/>
        <v>2.6</v>
      </c>
      <c r="L292" s="37">
        <f t="shared" si="45"/>
        <v>3.4</v>
      </c>
      <c r="M292" s="37">
        <f t="shared" si="45"/>
        <v>0.8</v>
      </c>
      <c r="N292" s="37">
        <f t="shared" si="45"/>
        <v>5</v>
      </c>
      <c r="O292" s="37">
        <f t="shared" si="45"/>
        <v>2</v>
      </c>
      <c r="P292" s="37">
        <f t="shared" si="45"/>
        <v>0</v>
      </c>
      <c r="Q292" s="37">
        <f t="shared" si="45"/>
        <v>3.2</v>
      </c>
      <c r="R292" s="37">
        <f t="shared" si="45"/>
        <v>0</v>
      </c>
      <c r="S292" s="28"/>
      <c r="T292" s="35">
        <f>SUM(D293:D298)/5-D292</f>
        <v>0</v>
      </c>
      <c r="U292" s="153">
        <f>'прошедшие до комиссии'!M40</f>
        <v>378980</v>
      </c>
    </row>
    <row r="293" spans="1:21" ht="15.75" hidden="1" outlineLevel="1" x14ac:dyDescent="0.25">
      <c r="A293" s="14"/>
      <c r="B293" s="40" t="s">
        <v>313</v>
      </c>
      <c r="C293" s="7"/>
      <c r="D293" s="41">
        <f t="shared" si="42"/>
        <v>35</v>
      </c>
      <c r="E293" s="37">
        <f>'[1]75. ООО "Зубные феи"'!$H$21</f>
        <v>0</v>
      </c>
      <c r="F293" s="37">
        <f>'[1]75. ООО "Зубные феи"'!$H$23</f>
        <v>1</v>
      </c>
      <c r="G293" s="37">
        <f>'[1]75. ООО "Зубные феи"'!$H$27</f>
        <v>2</v>
      </c>
      <c r="H293" s="37">
        <f>'[1]75. ООО "Зубные феи"'!$H$30</f>
        <v>3</v>
      </c>
      <c r="I293" s="37">
        <f>'[1]75. ООО "Зубные феи"'!$H$32</f>
        <v>5</v>
      </c>
      <c r="J293" s="37">
        <f>'[1]75. ООО "Зубные феи"'!$H$36</f>
        <v>2</v>
      </c>
      <c r="K293" s="37">
        <f>'[1]75. ООО "Зубные феи"'!$H$39</f>
        <v>5</v>
      </c>
      <c r="L293" s="37">
        <f>'[1]75. ООО "Зубные феи"'!$H$43</f>
        <v>5</v>
      </c>
      <c r="M293" s="37">
        <f>'[1]75. ООО "Зубные феи"'!$H$47</f>
        <v>2</v>
      </c>
      <c r="N293" s="37">
        <f>'[1]75. ООО "Зубные феи"'!$H$50</f>
        <v>5</v>
      </c>
      <c r="O293" s="37">
        <f>'[1]75. ООО "Зубные феи"'!$H$53</f>
        <v>2</v>
      </c>
      <c r="P293" s="38">
        <f>'[1]75. ООО "Зубные феи"'!$H$56</f>
        <v>0</v>
      </c>
      <c r="Q293" s="37">
        <f>'[1]75. ООО "Зубные феи"'!$H$59</f>
        <v>3</v>
      </c>
      <c r="R293" s="37">
        <f>'[1]75. ООО "Зубные феи"'!$H$68</f>
        <v>0</v>
      </c>
      <c r="S293" s="28"/>
      <c r="U293" s="153"/>
    </row>
    <row r="294" spans="1:21" ht="15.75" hidden="1" outlineLevel="1" x14ac:dyDescent="0.25">
      <c r="A294" s="14"/>
      <c r="B294" s="40" t="s">
        <v>165</v>
      </c>
      <c r="C294" s="7"/>
      <c r="D294" s="41">
        <f t="shared" si="42"/>
        <v>31</v>
      </c>
      <c r="E294" s="37">
        <f>'[2]75. ООО "Зубные феи"'!$H$21</f>
        <v>0</v>
      </c>
      <c r="F294" s="37">
        <f>'[2]75. ООО "Зубные феи"'!$H$23</f>
        <v>2</v>
      </c>
      <c r="G294" s="37">
        <f>'[2]75. ООО "Зубные феи"'!$H$27</f>
        <v>2</v>
      </c>
      <c r="H294" s="37">
        <f>'[2]75. ООО "Зубные феи"'!$H$30</f>
        <v>3</v>
      </c>
      <c r="I294" s="37">
        <f>'[2]75. ООО "Зубные феи"'!$H$32</f>
        <v>5</v>
      </c>
      <c r="J294" s="37">
        <f>'[2]75. ООО "Зубные феи"'!$H$36</f>
        <v>2</v>
      </c>
      <c r="K294" s="37">
        <f>'[2]75. ООО "Зубные феи"'!$H$39</f>
        <v>5</v>
      </c>
      <c r="L294" s="37">
        <f>'[2]75. ООО "Зубные феи"'!$H$43</f>
        <v>1</v>
      </c>
      <c r="M294" s="37">
        <f>'[2]75. ООО "Зубные феи"'!$H$47</f>
        <v>0</v>
      </c>
      <c r="N294" s="37">
        <f>'[2]75. ООО "Зубные феи"'!$H$50</f>
        <v>5</v>
      </c>
      <c r="O294" s="37">
        <f>'[2]75. ООО "Зубные феи"'!$H$53</f>
        <v>2</v>
      </c>
      <c r="P294" s="38" t="str">
        <f>'[2]75. ООО "Зубные феи"'!$H$56</f>
        <v>-</v>
      </c>
      <c r="Q294" s="37">
        <f>'[2]75. ООО "Зубные феи"'!$H$59</f>
        <v>4</v>
      </c>
      <c r="R294" s="37">
        <f>'[2]75. ООО "Зубные феи"'!$H$68</f>
        <v>0</v>
      </c>
      <c r="S294" s="28"/>
      <c r="U294" s="153"/>
    </row>
    <row r="295" spans="1:21" ht="15.75" hidden="1" outlineLevel="1" x14ac:dyDescent="0.25">
      <c r="A295" s="14"/>
      <c r="B295" s="40" t="s">
        <v>166</v>
      </c>
      <c r="C295" s="7"/>
      <c r="D295" s="41">
        <f t="shared" si="42"/>
        <v>27</v>
      </c>
      <c r="E295" s="37">
        <f>'[3]75. ООО "Зубные феи"'!$H$21</f>
        <v>2</v>
      </c>
      <c r="F295" s="37">
        <f>'[3]75. ООО "Зубные феи"'!$H$23</f>
        <v>1</v>
      </c>
      <c r="G295" s="37">
        <f>'[3]75. ООО "Зубные феи"'!$H$27</f>
        <v>2</v>
      </c>
      <c r="H295" s="37">
        <f>'[3]75. ООО "Зубные феи"'!$H$30</f>
        <v>3</v>
      </c>
      <c r="I295" s="37">
        <f>'[3]75. ООО "Зубные феи"'!$H$32</f>
        <v>1</v>
      </c>
      <c r="J295" s="37">
        <f>'[3]75. ООО "Зубные феи"'!$H$36</f>
        <v>2</v>
      </c>
      <c r="K295" s="37">
        <f>'[3]75. ООО "Зубные феи"'!$H$39</f>
        <v>1</v>
      </c>
      <c r="L295" s="37">
        <f>'[3]75. ООО "Зубные феи"'!$H$43</f>
        <v>5</v>
      </c>
      <c r="M295" s="37">
        <f>'[3]75. ООО "Зубные феи"'!$H$47</f>
        <v>0</v>
      </c>
      <c r="N295" s="37">
        <f>'[3]75. ООО "Зубные феи"'!$H$50</f>
        <v>5</v>
      </c>
      <c r="O295" s="37">
        <f>'[3]75. ООО "Зубные феи"'!$H$53</f>
        <v>2</v>
      </c>
      <c r="P295" s="38" t="str">
        <f>'[3]75. ООО "Зубные феи"'!$H$56</f>
        <v>-</v>
      </c>
      <c r="Q295" s="37">
        <f>'[3]75. ООО "Зубные феи"'!$H$59</f>
        <v>3</v>
      </c>
      <c r="R295" s="37">
        <f>'[3]75. ООО "Зубные феи"'!$H$68</f>
        <v>0</v>
      </c>
      <c r="S295" s="28"/>
      <c r="U295" s="153"/>
    </row>
    <row r="296" spans="1:21" ht="15.75" hidden="1" outlineLevel="1" x14ac:dyDescent="0.25">
      <c r="A296" s="14"/>
      <c r="B296" s="40" t="s">
        <v>167</v>
      </c>
      <c r="C296" s="7"/>
      <c r="D296" s="41">
        <f t="shared" si="42"/>
        <v>27</v>
      </c>
      <c r="E296" s="37">
        <f>'[4]75. ООО "Зубные феи"'!$H$21</f>
        <v>2</v>
      </c>
      <c r="F296" s="37">
        <f>'[4]75. ООО "Зубные феи"'!$H$23</f>
        <v>1</v>
      </c>
      <c r="G296" s="37">
        <f>'[4]75. ООО "Зубные феи"'!$H$27</f>
        <v>2</v>
      </c>
      <c r="H296" s="37">
        <f>'[4]75. ООО "Зубные феи"'!$H$30</f>
        <v>3</v>
      </c>
      <c r="I296" s="37">
        <f>'[4]75. ООО "Зубные феи"'!$H$32</f>
        <v>1</v>
      </c>
      <c r="J296" s="37">
        <f>'[4]75. ООО "Зубные феи"'!$H$36</f>
        <v>2</v>
      </c>
      <c r="K296" s="37">
        <f>'[4]75. ООО "Зубные феи"'!$H$39</f>
        <v>1</v>
      </c>
      <c r="L296" s="37">
        <f>'[4]75. ООО "Зубные феи"'!$H$43</f>
        <v>5</v>
      </c>
      <c r="M296" s="37">
        <f>'[4]75. ООО "Зубные феи"'!$H$47</f>
        <v>0</v>
      </c>
      <c r="N296" s="37">
        <f>'[4]75. ООО "Зубные феи"'!$H$50</f>
        <v>5</v>
      </c>
      <c r="O296" s="37">
        <f>'[4]75. ООО "Зубные феи"'!$H$53</f>
        <v>2</v>
      </c>
      <c r="P296" s="38" t="str">
        <f>'[4]75. ООО "Зубные феи"'!$H$56</f>
        <v>-</v>
      </c>
      <c r="Q296" s="37">
        <f>'[4]75. ООО "Зубные феи"'!$H$59</f>
        <v>3</v>
      </c>
      <c r="R296" s="37">
        <f>'[4]75. ООО "Зубные феи"'!$H$68</f>
        <v>0</v>
      </c>
      <c r="S296" s="28"/>
      <c r="U296" s="153"/>
    </row>
    <row r="297" spans="1:21" ht="15.75" hidden="1" outlineLevel="1" x14ac:dyDescent="0.25">
      <c r="A297" s="14"/>
      <c r="B297" s="40" t="s">
        <v>33</v>
      </c>
      <c r="C297" s="7"/>
      <c r="D297" s="41">
        <f t="shared" si="42"/>
        <v>23</v>
      </c>
      <c r="E297" s="37">
        <f>'[5]75. ООО "Зубные феи"'!$H$21</f>
        <v>0</v>
      </c>
      <c r="F297" s="37">
        <f>'[5]75. ООО "Зубные феи"'!$H$23</f>
        <v>1</v>
      </c>
      <c r="G297" s="37">
        <f>'[5]75. ООО "Зубные феи"'!$H$27</f>
        <v>2</v>
      </c>
      <c r="H297" s="37">
        <f>'[5]75. ООО "Зубные феи"'!$H$30</f>
        <v>3</v>
      </c>
      <c r="I297" s="37">
        <f>'[5]75. ООО "Зубные феи"'!$H$32</f>
        <v>1</v>
      </c>
      <c r="J297" s="37">
        <f>'[5]75. ООО "Зубные феи"'!$H$36</f>
        <v>2</v>
      </c>
      <c r="K297" s="37">
        <f>'[5]75. ООО "Зубные феи"'!$H$39</f>
        <v>1</v>
      </c>
      <c r="L297" s="37">
        <f>'[5]75. ООО "Зубные феи"'!$H$43</f>
        <v>1</v>
      </c>
      <c r="M297" s="37">
        <f>'[5]75. ООО "Зубные феи"'!$H$47</f>
        <v>2</v>
      </c>
      <c r="N297" s="37">
        <f>'[5]75. ООО "Зубные феи"'!$H$50</f>
        <v>5</v>
      </c>
      <c r="O297" s="37">
        <f>'[5]75. ООО "Зубные феи"'!$H$53</f>
        <v>2</v>
      </c>
      <c r="P297" s="38">
        <f>'[5]75. ООО "Зубные феи"'!$H$56</f>
        <v>0</v>
      </c>
      <c r="Q297" s="37">
        <f>'[5]75. ООО "Зубные феи"'!$H$59</f>
        <v>3</v>
      </c>
      <c r="R297" s="37">
        <f>'[5]75. ООО "Зубные феи"'!$H$68</f>
        <v>0</v>
      </c>
      <c r="S297" s="28"/>
      <c r="U297" s="153"/>
    </row>
    <row r="298" spans="1:21" ht="15.75" hidden="1" outlineLevel="1" x14ac:dyDescent="0.25">
      <c r="A298" s="14"/>
      <c r="B298" s="40" t="s">
        <v>168</v>
      </c>
      <c r="C298" s="7"/>
      <c r="D298" s="41">
        <f t="shared" si="42"/>
        <v>0</v>
      </c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9"/>
      <c r="Q298" s="37"/>
      <c r="R298" s="37"/>
      <c r="S298" s="28"/>
      <c r="U298" s="153"/>
    </row>
    <row r="299" spans="1:21" ht="31.5" collapsed="1" x14ac:dyDescent="0.25">
      <c r="A299" s="14">
        <v>40</v>
      </c>
      <c r="B299" s="15" t="s">
        <v>229</v>
      </c>
      <c r="C299" s="15" t="s">
        <v>230</v>
      </c>
      <c r="D299" s="41">
        <f t="shared" si="42"/>
        <v>31.4</v>
      </c>
      <c r="E299" s="37">
        <f t="shared" ref="E299:R299" si="46">SUM(E300:E305)/5</f>
        <v>0.8</v>
      </c>
      <c r="F299" s="37">
        <f t="shared" si="46"/>
        <v>1.2</v>
      </c>
      <c r="G299" s="37">
        <f t="shared" si="46"/>
        <v>2</v>
      </c>
      <c r="H299" s="37">
        <f t="shared" si="46"/>
        <v>3</v>
      </c>
      <c r="I299" s="37">
        <f t="shared" si="46"/>
        <v>3</v>
      </c>
      <c r="J299" s="37">
        <f t="shared" si="46"/>
        <v>2</v>
      </c>
      <c r="K299" s="37">
        <f t="shared" si="46"/>
        <v>4.5999999999999996</v>
      </c>
      <c r="L299" s="37">
        <f t="shared" si="46"/>
        <v>0.4</v>
      </c>
      <c r="M299" s="37">
        <f t="shared" si="46"/>
        <v>2.4</v>
      </c>
      <c r="N299" s="37">
        <f t="shared" si="46"/>
        <v>5</v>
      </c>
      <c r="O299" s="37">
        <f t="shared" si="46"/>
        <v>2.8</v>
      </c>
      <c r="P299" s="37">
        <f t="shared" si="46"/>
        <v>0</v>
      </c>
      <c r="Q299" s="37">
        <f t="shared" si="46"/>
        <v>4.2</v>
      </c>
      <c r="R299" s="37">
        <f t="shared" si="46"/>
        <v>0</v>
      </c>
      <c r="S299" s="28"/>
      <c r="T299" s="35">
        <f>SUM(D300:D305)/5-D299</f>
        <v>0</v>
      </c>
      <c r="U299" s="153">
        <f>'прошедшие до комиссии'!M41</f>
        <v>1223610.5</v>
      </c>
    </row>
    <row r="300" spans="1:21" ht="15.75" hidden="1" outlineLevel="1" x14ac:dyDescent="0.25">
      <c r="A300" s="14"/>
      <c r="B300" s="40" t="s">
        <v>313</v>
      </c>
      <c r="C300" s="7"/>
      <c r="D300" s="41">
        <f t="shared" si="42"/>
        <v>27</v>
      </c>
      <c r="E300" s="37">
        <f>'[1]78. ИП Зубков В.Д.'!$H$21</f>
        <v>0</v>
      </c>
      <c r="F300" s="37">
        <f>'[1]78. ИП Зубков В.Д.'!$H$23</f>
        <v>1</v>
      </c>
      <c r="G300" s="37">
        <f>'[1]78. ИП Зубков В.Д.'!$H$27</f>
        <v>2</v>
      </c>
      <c r="H300" s="37">
        <f>'[1]78. ИП Зубков В.Д.'!$H$30</f>
        <v>3</v>
      </c>
      <c r="I300" s="37">
        <f>'[1]78. ИП Зубков В.Д.'!$H$32</f>
        <v>0</v>
      </c>
      <c r="J300" s="37">
        <f>'[1]78. ИП Зубков В.Д.'!$H$36</f>
        <v>2</v>
      </c>
      <c r="K300" s="37">
        <f>'[1]78. ИП Зубков В.Д.'!$H$39</f>
        <v>5</v>
      </c>
      <c r="L300" s="37">
        <f>'[1]78. ИП Зубков В.Д.'!$H$43</f>
        <v>1</v>
      </c>
      <c r="M300" s="37">
        <f>'[1]78. ИП Зубков В.Д.'!$H$47</f>
        <v>4</v>
      </c>
      <c r="N300" s="37">
        <f>'[1]78. ИП Зубков В.Д.'!$H$50</f>
        <v>5</v>
      </c>
      <c r="O300" s="37">
        <f>'[1]78. ИП Зубков В.Д.'!$H$53</f>
        <v>2</v>
      </c>
      <c r="P300" s="38">
        <f>'[1]78. ИП Зубков В.Д.'!$H$56</f>
        <v>0</v>
      </c>
      <c r="Q300" s="37">
        <f>'[1]78. ИП Зубков В.Д.'!$H$59</f>
        <v>2</v>
      </c>
      <c r="R300" s="37">
        <f>'[1]78. ИП Зубков В.Д.'!$H$68</f>
        <v>0</v>
      </c>
      <c r="S300" s="28"/>
      <c r="U300" s="153"/>
    </row>
    <row r="301" spans="1:21" ht="15.75" hidden="1" outlineLevel="1" x14ac:dyDescent="0.25">
      <c r="A301" s="14"/>
      <c r="B301" s="40" t="s">
        <v>165</v>
      </c>
      <c r="C301" s="7"/>
      <c r="D301" s="41">
        <f t="shared" si="42"/>
        <v>33</v>
      </c>
      <c r="E301" s="37">
        <f>'[2]78. ИП Зубков В.Д.'!$H$21</f>
        <v>0</v>
      </c>
      <c r="F301" s="37">
        <f>'[2]78. ИП Зубков В.Д.'!$H$23</f>
        <v>2</v>
      </c>
      <c r="G301" s="37">
        <f>'[2]78. ИП Зубков В.Д.'!$H$27</f>
        <v>2</v>
      </c>
      <c r="H301" s="37">
        <f>'[2]78. ИП Зубков В.Д.'!$H$30</f>
        <v>3</v>
      </c>
      <c r="I301" s="37">
        <f>'[2]78. ИП Зубков В.Д.'!$H$32</f>
        <v>5</v>
      </c>
      <c r="J301" s="37">
        <f>'[2]78. ИП Зубков В.Д.'!$H$36</f>
        <v>2</v>
      </c>
      <c r="K301" s="37">
        <f>'[2]78. ИП Зубков В.Д.'!$H$39</f>
        <v>5</v>
      </c>
      <c r="L301" s="37">
        <f>'[2]78. ИП Зубков В.Д.'!$H$43</f>
        <v>1</v>
      </c>
      <c r="M301" s="37">
        <f>'[2]78. ИП Зубков В.Д.'!$H$47</f>
        <v>2</v>
      </c>
      <c r="N301" s="37">
        <f>'[2]78. ИП Зубков В.Д.'!$H$50</f>
        <v>5</v>
      </c>
      <c r="O301" s="37">
        <f>'[2]78. ИП Зубков В.Д.'!$H$53</f>
        <v>2</v>
      </c>
      <c r="P301" s="38" t="str">
        <f>'[2]78. ИП Зубков В.Д.'!$H$56</f>
        <v>-</v>
      </c>
      <c r="Q301" s="37">
        <f>'[2]78. ИП Зубков В.Д.'!$H$59</f>
        <v>4</v>
      </c>
      <c r="R301" s="37">
        <f>'[2]78. ИП Зубков В.Д.'!$H$68</f>
        <v>0</v>
      </c>
      <c r="S301" s="28"/>
      <c r="U301" s="153"/>
    </row>
    <row r="302" spans="1:21" ht="15.75" hidden="1" outlineLevel="1" x14ac:dyDescent="0.25">
      <c r="A302" s="14"/>
      <c r="B302" s="40" t="s">
        <v>166</v>
      </c>
      <c r="C302" s="7"/>
      <c r="D302" s="41">
        <f t="shared" si="42"/>
        <v>36</v>
      </c>
      <c r="E302" s="37">
        <f>'[3]78. ИП Зубков В.Д.'!$H$21</f>
        <v>2</v>
      </c>
      <c r="F302" s="37">
        <f>'[3]78. ИП Зубков В.Д.'!$H$23</f>
        <v>1</v>
      </c>
      <c r="G302" s="37">
        <f>'[3]78. ИП Зубков В.Д.'!$H$27</f>
        <v>2</v>
      </c>
      <c r="H302" s="37">
        <f>'[3]78. ИП Зубков В.Д.'!$H$30</f>
        <v>3</v>
      </c>
      <c r="I302" s="37">
        <f>'[3]78. ИП Зубков В.Д.'!$H$32</f>
        <v>5</v>
      </c>
      <c r="J302" s="37">
        <f>'[3]78. ИП Зубков В.Д.'!$H$36</f>
        <v>2</v>
      </c>
      <c r="K302" s="37">
        <f>'[3]78. ИП Зубков В.Д.'!$H$39</f>
        <v>5</v>
      </c>
      <c r="L302" s="37">
        <f>'[3]78. ИП Зубков В.Д.'!$H$43</f>
        <v>0</v>
      </c>
      <c r="M302" s="37">
        <f>'[3]78. ИП Зубков В.Д.'!$H$47</f>
        <v>2</v>
      </c>
      <c r="N302" s="37">
        <f>'[3]78. ИП Зубков В.Д.'!$H$50</f>
        <v>5</v>
      </c>
      <c r="O302" s="37">
        <f>'[3]78. ИП Зубков В.Д.'!$H$53</f>
        <v>4</v>
      </c>
      <c r="P302" s="38" t="str">
        <f>'[3]78. ИП Зубков В.Д.'!$H$56</f>
        <v>-</v>
      </c>
      <c r="Q302" s="37">
        <f>'[3]78. ИП Зубков В.Д.'!$H$59</f>
        <v>5</v>
      </c>
      <c r="R302" s="37">
        <f>'[3]78. ИП Зубков В.Д.'!$H$68</f>
        <v>0</v>
      </c>
      <c r="S302" s="28"/>
      <c r="U302" s="153"/>
    </row>
    <row r="303" spans="1:21" ht="15.75" hidden="1" outlineLevel="1" x14ac:dyDescent="0.25">
      <c r="A303" s="14"/>
      <c r="B303" s="40" t="s">
        <v>167</v>
      </c>
      <c r="C303" s="7"/>
      <c r="D303" s="41">
        <f t="shared" si="42"/>
        <v>36</v>
      </c>
      <c r="E303" s="37">
        <f>'[4]78. ИП Зубков В.Д.'!$H$21</f>
        <v>2</v>
      </c>
      <c r="F303" s="37">
        <f>'[4]78. ИП Зубков В.Д.'!$H$23</f>
        <v>1</v>
      </c>
      <c r="G303" s="37">
        <f>'[4]78. ИП Зубков В.Д.'!$H$27</f>
        <v>2</v>
      </c>
      <c r="H303" s="37">
        <f>'[4]78. ИП Зубков В.Д.'!$H$30</f>
        <v>3</v>
      </c>
      <c r="I303" s="37">
        <f>'[4]78. ИП Зубков В.Д.'!$H$32</f>
        <v>5</v>
      </c>
      <c r="J303" s="37">
        <f>'[4]78. ИП Зубков В.Д.'!$H$36</f>
        <v>2</v>
      </c>
      <c r="K303" s="37">
        <f>'[4]78. ИП Зубков В.Д.'!$H$39</f>
        <v>5</v>
      </c>
      <c r="L303" s="37">
        <f>'[4]78. ИП Зубков В.Д.'!$H$43</f>
        <v>0</v>
      </c>
      <c r="M303" s="37">
        <f>'[4]78. ИП Зубков В.Д.'!$H$47</f>
        <v>2</v>
      </c>
      <c r="N303" s="37">
        <f>'[4]78. ИП Зубков В.Д.'!$H$50</f>
        <v>5</v>
      </c>
      <c r="O303" s="37">
        <f>'[4]78. ИП Зубков В.Д.'!$H$53</f>
        <v>4</v>
      </c>
      <c r="P303" s="38" t="str">
        <f>'[4]78. ИП Зубков В.Д.'!$H$56</f>
        <v>-</v>
      </c>
      <c r="Q303" s="37">
        <f>'[4]78. ИП Зубков В.Д.'!$H$59</f>
        <v>5</v>
      </c>
      <c r="R303" s="37">
        <f>'[4]78. ИП Зубков В.Д.'!$H$68</f>
        <v>0</v>
      </c>
      <c r="S303" s="28"/>
      <c r="U303" s="153"/>
    </row>
    <row r="304" spans="1:21" ht="15.75" hidden="1" outlineLevel="1" x14ac:dyDescent="0.25">
      <c r="A304" s="14"/>
      <c r="B304" s="40" t="s">
        <v>33</v>
      </c>
      <c r="C304" s="7"/>
      <c r="D304" s="41">
        <f t="shared" si="42"/>
        <v>25</v>
      </c>
      <c r="E304" s="37">
        <f>'[5]78. ИП Зубков В.Д.'!$H$21</f>
        <v>0</v>
      </c>
      <c r="F304" s="37">
        <f>'[5]78. ИП Зубков В.Д.'!$H$23</f>
        <v>1</v>
      </c>
      <c r="G304" s="37">
        <f>'[5]78. ИП Зубков В.Д.'!$H$27</f>
        <v>2</v>
      </c>
      <c r="H304" s="37">
        <f>'[5]78. ИП Зубков В.Д.'!$H$30</f>
        <v>3</v>
      </c>
      <c r="I304" s="37">
        <f>'[5]78. ИП Зубков В.Д.'!$H$32</f>
        <v>0</v>
      </c>
      <c r="J304" s="37">
        <f>'[5]78. ИП Зубков В.Д.'!$H$36</f>
        <v>2</v>
      </c>
      <c r="K304" s="37">
        <f>'[5]78. ИП Зубков В.Д.'!$H$39</f>
        <v>3</v>
      </c>
      <c r="L304" s="37">
        <f>'[5]78. ИП Зубков В.Д.'!$H$43</f>
        <v>0</v>
      </c>
      <c r="M304" s="37">
        <f>'[5]78. ИП Зубков В.Д.'!$H$47</f>
        <v>2</v>
      </c>
      <c r="N304" s="37">
        <f>'[5]78. ИП Зубков В.Д.'!$H$50</f>
        <v>5</v>
      </c>
      <c r="O304" s="37">
        <f>'[5]78. ИП Зубков В.Д.'!$H$53</f>
        <v>2</v>
      </c>
      <c r="P304" s="38">
        <f>'[5]78. ИП Зубков В.Д.'!$H$56</f>
        <v>0</v>
      </c>
      <c r="Q304" s="37">
        <f>'[5]78. ИП Зубков В.Д.'!$H$59</f>
        <v>5</v>
      </c>
      <c r="R304" s="37">
        <f>'[5]78. ИП Зубков В.Д.'!$H$68</f>
        <v>0</v>
      </c>
      <c r="S304" s="28"/>
      <c r="U304" s="153"/>
    </row>
    <row r="305" spans="1:21" ht="15.75" hidden="1" outlineLevel="1" x14ac:dyDescent="0.25">
      <c r="A305" s="14"/>
      <c r="B305" s="40" t="s">
        <v>168</v>
      </c>
      <c r="C305" s="7"/>
      <c r="D305" s="41">
        <f t="shared" si="42"/>
        <v>0</v>
      </c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9"/>
      <c r="Q305" s="37"/>
      <c r="R305" s="37"/>
      <c r="S305" s="28"/>
      <c r="U305" s="153"/>
    </row>
    <row r="306" spans="1:21" ht="94.5" collapsed="1" x14ac:dyDescent="0.25">
      <c r="A306" s="14">
        <v>41</v>
      </c>
      <c r="B306" s="15" t="s">
        <v>231</v>
      </c>
      <c r="C306" s="15" t="s">
        <v>285</v>
      </c>
      <c r="D306" s="41">
        <f t="shared" si="42"/>
        <v>30.199999999999996</v>
      </c>
      <c r="E306" s="37">
        <f>SUM(E307:E312)/5</f>
        <v>0.8</v>
      </c>
      <c r="F306" s="37">
        <f>SUM(F307:F312)/5</f>
        <v>2</v>
      </c>
      <c r="G306" s="37">
        <f t="shared" ref="G306:R306" si="47">SUM(G307:G312)/5</f>
        <v>2</v>
      </c>
      <c r="H306" s="37">
        <f t="shared" si="47"/>
        <v>3</v>
      </c>
      <c r="I306" s="37">
        <f t="shared" si="47"/>
        <v>3</v>
      </c>
      <c r="J306" s="37">
        <f t="shared" si="47"/>
        <v>2</v>
      </c>
      <c r="K306" s="37">
        <f t="shared" si="47"/>
        <v>4.5999999999999996</v>
      </c>
      <c r="L306" s="37">
        <f t="shared" si="47"/>
        <v>0.2</v>
      </c>
      <c r="M306" s="37">
        <f t="shared" si="47"/>
        <v>2</v>
      </c>
      <c r="N306" s="37">
        <f t="shared" si="47"/>
        <v>4.5999999999999996</v>
      </c>
      <c r="O306" s="37">
        <f t="shared" si="47"/>
        <v>3.6</v>
      </c>
      <c r="P306" s="37">
        <f t="shared" si="47"/>
        <v>0</v>
      </c>
      <c r="Q306" s="37">
        <f t="shared" si="47"/>
        <v>2.4</v>
      </c>
      <c r="R306" s="37">
        <f t="shared" si="47"/>
        <v>0</v>
      </c>
      <c r="S306" s="28"/>
      <c r="T306" s="35">
        <f>SUM(D307:D312)/5-D306</f>
        <v>0</v>
      </c>
      <c r="U306" s="153">
        <f>'прошедшие до комиссии'!M42</f>
        <v>1439492.22</v>
      </c>
    </row>
    <row r="307" spans="1:21" ht="15.75" hidden="1" outlineLevel="1" x14ac:dyDescent="0.25">
      <c r="A307" s="14"/>
      <c r="B307" s="40" t="s">
        <v>313</v>
      </c>
      <c r="C307" s="7"/>
      <c r="D307" s="41">
        <f t="shared" si="42"/>
        <v>29</v>
      </c>
      <c r="E307" s="37">
        <f>'[1]81. ООО Клиника "Медгарант"'!$H$21</f>
        <v>0</v>
      </c>
      <c r="F307" s="37">
        <f>'[1]81. ООО Клиника "Медгарант"'!$H$23</f>
        <v>2</v>
      </c>
      <c r="G307" s="37">
        <f>'[1]81. ООО Клиника "Медгарант"'!$H$27</f>
        <v>2</v>
      </c>
      <c r="H307" s="37">
        <f>'[1]81. ООО Клиника "Медгарант"'!$H$30</f>
        <v>3</v>
      </c>
      <c r="I307" s="37">
        <f>'[1]81. ООО Клиника "Медгарант"'!$H$32</f>
        <v>0</v>
      </c>
      <c r="J307" s="37">
        <f>'[1]81. ООО Клиника "Медгарант"'!$H$36</f>
        <v>2</v>
      </c>
      <c r="K307" s="37">
        <f>'[1]81. ООО Клиника "Медгарант"'!$H$39</f>
        <v>5</v>
      </c>
      <c r="L307" s="37">
        <f>'[1]81. ООО Клиника "Медгарант"'!$H$43</f>
        <v>0</v>
      </c>
      <c r="M307" s="37">
        <f>'[1]81. ООО Клиника "Медгарант"'!$H$47</f>
        <v>4</v>
      </c>
      <c r="N307" s="37">
        <f>'[1]81. ООО Клиника "Медгарант"'!$H$50</f>
        <v>5</v>
      </c>
      <c r="O307" s="37">
        <f>'[1]81. ООО Клиника "Медгарант"'!$H$53</f>
        <v>4</v>
      </c>
      <c r="P307" s="38">
        <f>'[1]81. ООО Клиника "Медгарант"'!$H$56</f>
        <v>0</v>
      </c>
      <c r="Q307" s="37">
        <f>'[1]81. ООО Клиника "Медгарант"'!$H$59</f>
        <v>2</v>
      </c>
      <c r="R307" s="37">
        <f>'[1]81. ООО Клиника "Медгарант"'!$H$68</f>
        <v>0</v>
      </c>
      <c r="S307" s="28"/>
      <c r="U307" s="153"/>
    </row>
    <row r="308" spans="1:21" ht="15.75" hidden="1" outlineLevel="1" x14ac:dyDescent="0.25">
      <c r="A308" s="14"/>
      <c r="B308" s="40" t="s">
        <v>165</v>
      </c>
      <c r="C308" s="7"/>
      <c r="D308" s="41">
        <f t="shared" si="42"/>
        <v>31</v>
      </c>
      <c r="E308" s="37">
        <f>'[2]81. ООО Клиника "Медгарант"'!$H$21</f>
        <v>0</v>
      </c>
      <c r="F308" s="37">
        <f>'[2]81. ООО Клиника "Медгарант"'!$H$23</f>
        <v>2</v>
      </c>
      <c r="G308" s="37">
        <f>'[2]81. ООО Клиника "Медгарант"'!$H$27</f>
        <v>2</v>
      </c>
      <c r="H308" s="37">
        <f>'[2]81. ООО Клиника "Медгарант"'!$H$30</f>
        <v>3</v>
      </c>
      <c r="I308" s="37">
        <f>'[2]81. ООО Клиника "Медгарант"'!$H$32</f>
        <v>5</v>
      </c>
      <c r="J308" s="37">
        <f>'[2]81. ООО Клиника "Медгарант"'!$H$36</f>
        <v>2</v>
      </c>
      <c r="K308" s="37">
        <f>'[2]81. ООО Клиника "Медгарант"'!$H$39</f>
        <v>5</v>
      </c>
      <c r="L308" s="37">
        <f>'[2]81. ООО Клиника "Медгарант"'!$H$43</f>
        <v>1</v>
      </c>
      <c r="M308" s="37">
        <f>'[2]81. ООО Клиника "Медгарант"'!$H$47</f>
        <v>0</v>
      </c>
      <c r="N308" s="37">
        <f>'[2]81. ООО Клиника "Медгарант"'!$H$50</f>
        <v>5</v>
      </c>
      <c r="O308" s="37">
        <f>'[2]81. ООО Клиника "Медгарант"'!$H$53</f>
        <v>2</v>
      </c>
      <c r="P308" s="38" t="str">
        <f>'[2]81. ООО Клиника "Медгарант"'!$H$56</f>
        <v>-</v>
      </c>
      <c r="Q308" s="37">
        <f>'[2]81. ООО Клиника "Медгарант"'!$H$59</f>
        <v>4</v>
      </c>
      <c r="R308" s="37">
        <f>'[2]81. ООО Клиника "Медгарант"'!$H$68</f>
        <v>0</v>
      </c>
      <c r="S308" s="28"/>
      <c r="U308" s="153"/>
    </row>
    <row r="309" spans="1:21" ht="15.75" hidden="1" outlineLevel="1" x14ac:dyDescent="0.25">
      <c r="A309" s="14"/>
      <c r="B309" s="40" t="s">
        <v>166</v>
      </c>
      <c r="C309" s="7"/>
      <c r="D309" s="41">
        <f t="shared" si="42"/>
        <v>34</v>
      </c>
      <c r="E309" s="37">
        <f>'[3]81. ООО Клиника "Медгарант"'!$H$21</f>
        <v>2</v>
      </c>
      <c r="F309" s="37">
        <f>'[3]81. ООО Клиника "Медгарант"'!$H$23</f>
        <v>2</v>
      </c>
      <c r="G309" s="37">
        <f>'[3]81. ООО Клиника "Медгарант"'!$H$27</f>
        <v>2</v>
      </c>
      <c r="H309" s="37">
        <f>'[3]81. ООО Клиника "Медгарант"'!$H$30</f>
        <v>3</v>
      </c>
      <c r="I309" s="37">
        <f>'[3]81. ООО Клиника "Медгарант"'!$H$32</f>
        <v>5</v>
      </c>
      <c r="J309" s="37">
        <f>'[3]81. ООО Клиника "Медгарант"'!$H$36</f>
        <v>2</v>
      </c>
      <c r="K309" s="37">
        <f>'[3]81. ООО Клиника "Медгарант"'!$H$39</f>
        <v>5</v>
      </c>
      <c r="L309" s="37">
        <f>'[3]81. ООО Клиника "Медгарант"'!$H$43</f>
        <v>0</v>
      </c>
      <c r="M309" s="37">
        <f>'[3]81. ООО Клиника "Медгарант"'!$H$47</f>
        <v>2</v>
      </c>
      <c r="N309" s="37">
        <f>'[3]81. ООО Клиника "Медгарант"'!$H$50</f>
        <v>5</v>
      </c>
      <c r="O309" s="37">
        <f>'[3]81. ООО Клиника "Медгарант"'!$H$53</f>
        <v>4</v>
      </c>
      <c r="P309" s="38" t="str">
        <f>'[3]81. ООО Клиника "Медгарант"'!$H$56</f>
        <v>-</v>
      </c>
      <c r="Q309" s="37">
        <f>'[3]81. ООО Клиника "Медгарант"'!$H$59</f>
        <v>2</v>
      </c>
      <c r="R309" s="37">
        <f>'[3]81. ООО Клиника "Медгарант"'!$H$68</f>
        <v>0</v>
      </c>
      <c r="S309" s="28"/>
      <c r="U309" s="153"/>
    </row>
    <row r="310" spans="1:21" ht="15.75" hidden="1" outlineLevel="1" x14ac:dyDescent="0.25">
      <c r="A310" s="14"/>
      <c r="B310" s="40" t="s">
        <v>167</v>
      </c>
      <c r="C310" s="7"/>
      <c r="D310" s="41">
        <f t="shared" si="42"/>
        <v>34</v>
      </c>
      <c r="E310" s="37">
        <f>'[4]81. ООО Клиника "Медгарант"'!$H$21</f>
        <v>2</v>
      </c>
      <c r="F310" s="37">
        <f>'[4]81. ООО Клиника "Медгарант"'!$H$23</f>
        <v>2</v>
      </c>
      <c r="G310" s="37">
        <f>'[4]81. ООО Клиника "Медгарант"'!$H$27</f>
        <v>2</v>
      </c>
      <c r="H310" s="37">
        <f>'[4]81. ООО Клиника "Медгарант"'!$H$30</f>
        <v>3</v>
      </c>
      <c r="I310" s="37">
        <f>'[4]81. ООО Клиника "Медгарант"'!$H$32</f>
        <v>5</v>
      </c>
      <c r="J310" s="37">
        <f>'[4]81. ООО Клиника "Медгарант"'!$H$36</f>
        <v>2</v>
      </c>
      <c r="K310" s="37">
        <f>'[4]81. ООО Клиника "Медгарант"'!$H$39</f>
        <v>5</v>
      </c>
      <c r="L310" s="37">
        <f>'[4]81. ООО Клиника "Медгарант"'!$H$43</f>
        <v>0</v>
      </c>
      <c r="M310" s="37">
        <f>'[4]81. ООО Клиника "Медгарант"'!$H$47</f>
        <v>2</v>
      </c>
      <c r="N310" s="37">
        <f>'[4]81. ООО Клиника "Медгарант"'!$H$50</f>
        <v>5</v>
      </c>
      <c r="O310" s="37">
        <f>'[4]81. ООО Клиника "Медгарант"'!$H$53</f>
        <v>4</v>
      </c>
      <c r="P310" s="38" t="str">
        <f>'[4]81. ООО Клиника "Медгарант"'!$H$56</f>
        <v>-</v>
      </c>
      <c r="Q310" s="37">
        <f>'[4]81. ООО Клиника "Медгарант"'!$H$59</f>
        <v>2</v>
      </c>
      <c r="R310" s="37">
        <f>'[4]81. ООО Клиника "Медгарант"'!$H$68</f>
        <v>0</v>
      </c>
      <c r="S310" s="28"/>
      <c r="U310" s="153"/>
    </row>
    <row r="311" spans="1:21" ht="15.75" hidden="1" outlineLevel="1" x14ac:dyDescent="0.25">
      <c r="A311" s="14"/>
      <c r="B311" s="40" t="s">
        <v>33</v>
      </c>
      <c r="C311" s="7"/>
      <c r="D311" s="41">
        <f t="shared" si="42"/>
        <v>23</v>
      </c>
      <c r="E311" s="37">
        <f>'[5]81. ООО Клиника "Медгарант"'!$H$21</f>
        <v>0</v>
      </c>
      <c r="F311" s="37">
        <f>'[5]81. ООО Клиника "Медгарант"'!$H$23</f>
        <v>2</v>
      </c>
      <c r="G311" s="37">
        <f>'[5]81. ООО Клиника "Медгарант"'!$H$27</f>
        <v>2</v>
      </c>
      <c r="H311" s="37">
        <f>'[5]81. ООО Клиника "Медгарант"'!$H$30</f>
        <v>3</v>
      </c>
      <c r="I311" s="37">
        <f>'[5]81. ООО Клиника "Медгарант"'!$H$32</f>
        <v>0</v>
      </c>
      <c r="J311" s="37">
        <f>'[5]81. ООО Клиника "Медгарант"'!$H$36</f>
        <v>2</v>
      </c>
      <c r="K311" s="37">
        <f>'[5]81. ООО Клиника "Медгарант"'!$H$39</f>
        <v>3</v>
      </c>
      <c r="L311" s="37">
        <f>'[5]81. ООО Клиника "Медгарант"'!$H$43</f>
        <v>0</v>
      </c>
      <c r="M311" s="37">
        <f>'[5]81. ООО Клиника "Медгарант"'!$H$47</f>
        <v>2</v>
      </c>
      <c r="N311" s="37">
        <f>'[5]81. ООО Клиника "Медгарант"'!$H$50</f>
        <v>3</v>
      </c>
      <c r="O311" s="37">
        <f>'[5]81. ООО Клиника "Медгарант"'!$H$53</f>
        <v>4</v>
      </c>
      <c r="P311" s="38">
        <f>'[5]81. ООО Клиника "Медгарант"'!$H$56</f>
        <v>0</v>
      </c>
      <c r="Q311" s="37">
        <f>'[5]81. ООО Клиника "Медгарант"'!$H$59</f>
        <v>2</v>
      </c>
      <c r="R311" s="37">
        <f>'[5]81. ООО Клиника "Медгарант"'!$H$68</f>
        <v>0</v>
      </c>
      <c r="S311" s="28"/>
      <c r="U311" s="153"/>
    </row>
    <row r="312" spans="1:21" ht="15.75" hidden="1" outlineLevel="1" x14ac:dyDescent="0.25">
      <c r="A312" s="14"/>
      <c r="B312" s="40" t="s">
        <v>168</v>
      </c>
      <c r="C312" s="7"/>
      <c r="D312" s="41">
        <f t="shared" si="42"/>
        <v>0</v>
      </c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9"/>
      <c r="Q312" s="37"/>
      <c r="R312" s="37"/>
      <c r="S312" s="28"/>
      <c r="U312" s="153"/>
    </row>
    <row r="313" spans="1:21" ht="31.5" collapsed="1" x14ac:dyDescent="0.25">
      <c r="A313" s="14">
        <v>42</v>
      </c>
      <c r="B313" s="15" t="s">
        <v>232</v>
      </c>
      <c r="C313" s="15" t="s">
        <v>286</v>
      </c>
      <c r="D313" s="41">
        <f t="shared" si="42"/>
        <v>37.4</v>
      </c>
      <c r="E313" s="37">
        <f t="shared" ref="E313:R313" si="48">SUM(E314:E319)/5</f>
        <v>0.8</v>
      </c>
      <c r="F313" s="37">
        <f t="shared" si="48"/>
        <v>1.2</v>
      </c>
      <c r="G313" s="37">
        <f t="shared" si="48"/>
        <v>2</v>
      </c>
      <c r="H313" s="37">
        <f t="shared" si="48"/>
        <v>3</v>
      </c>
      <c r="I313" s="37">
        <f t="shared" si="48"/>
        <v>5</v>
      </c>
      <c r="J313" s="37">
        <f t="shared" si="48"/>
        <v>2</v>
      </c>
      <c r="K313" s="37">
        <f t="shared" si="48"/>
        <v>5</v>
      </c>
      <c r="L313" s="37">
        <f t="shared" si="48"/>
        <v>2.8</v>
      </c>
      <c r="M313" s="37">
        <f t="shared" si="48"/>
        <v>3.2</v>
      </c>
      <c r="N313" s="37">
        <f t="shared" si="48"/>
        <v>5</v>
      </c>
      <c r="O313" s="37">
        <f t="shared" si="48"/>
        <v>3.6</v>
      </c>
      <c r="P313" s="37">
        <f t="shared" si="48"/>
        <v>0</v>
      </c>
      <c r="Q313" s="37">
        <f t="shared" si="48"/>
        <v>3.8</v>
      </c>
      <c r="R313" s="37">
        <f t="shared" si="48"/>
        <v>0</v>
      </c>
      <c r="S313" s="28"/>
      <c r="T313" s="35">
        <f>SUM(D314:D319)/5-D313</f>
        <v>0</v>
      </c>
      <c r="U313" s="153">
        <f>'прошедшие до комиссии'!M43</f>
        <v>1291320</v>
      </c>
    </row>
    <row r="314" spans="1:21" ht="15.75" hidden="1" outlineLevel="1" x14ac:dyDescent="0.25">
      <c r="A314" s="14"/>
      <c r="B314" s="40" t="s">
        <v>313</v>
      </c>
      <c r="C314" s="7"/>
      <c r="D314" s="41">
        <f t="shared" si="42"/>
        <v>36</v>
      </c>
      <c r="E314" s="37">
        <f>'[1]82. ООО ТК "САРКО"'!$H$21</f>
        <v>0</v>
      </c>
      <c r="F314" s="37">
        <f>'[1]82. ООО ТК "САРКО"'!$H$23</f>
        <v>1</v>
      </c>
      <c r="G314" s="37">
        <f>'[1]82. ООО ТК "САРКО"'!$H$27</f>
        <v>2</v>
      </c>
      <c r="H314" s="37">
        <f>'[1]82. ООО ТК "САРКО"'!$H$30</f>
        <v>3</v>
      </c>
      <c r="I314" s="37">
        <f>'[1]82. ООО ТК "САРКО"'!$H$32</f>
        <v>5</v>
      </c>
      <c r="J314" s="37">
        <f>'[1]82. ООО ТК "САРКО"'!$H$36</f>
        <v>2</v>
      </c>
      <c r="K314" s="37">
        <f>'[1]82. ООО ТК "САРКО"'!$H$39</f>
        <v>5</v>
      </c>
      <c r="L314" s="37">
        <f>'[1]82. ООО ТК "САРКО"'!$H$43</f>
        <v>3</v>
      </c>
      <c r="M314" s="37">
        <f>'[1]82. ООО ТК "САРКО"'!$H$47</f>
        <v>4</v>
      </c>
      <c r="N314" s="37">
        <f>'[1]82. ООО ТК "САРКО"'!$H$50</f>
        <v>5</v>
      </c>
      <c r="O314" s="37">
        <f>'[1]82. ООО ТК "САРКО"'!$H$53</f>
        <v>4</v>
      </c>
      <c r="P314" s="38">
        <f>'[1]82. ООО ТК "САРКО"'!$H$56</f>
        <v>0</v>
      </c>
      <c r="Q314" s="37">
        <f>'[1]82. ООО ТК "САРКО"'!$H$59</f>
        <v>2</v>
      </c>
      <c r="R314" s="37">
        <f>'[1]82. ООО ТК "САРКО"'!$H$68</f>
        <v>0</v>
      </c>
      <c r="S314" s="28"/>
      <c r="U314" s="153"/>
    </row>
    <row r="315" spans="1:21" ht="15.75" hidden="1" outlineLevel="1" x14ac:dyDescent="0.25">
      <c r="A315" s="14"/>
      <c r="B315" s="40" t="s">
        <v>165</v>
      </c>
      <c r="C315" s="7"/>
      <c r="D315" s="41">
        <f t="shared" si="42"/>
        <v>31</v>
      </c>
      <c r="E315" s="37">
        <f>'[2]82. ООО ТК "САРКО"'!$H$21</f>
        <v>0</v>
      </c>
      <c r="F315" s="37">
        <f>'[2]82. ООО ТК "САРКО"'!$H$23</f>
        <v>2</v>
      </c>
      <c r="G315" s="37">
        <f>'[2]82. ООО ТК "САРКО"'!$H$27</f>
        <v>2</v>
      </c>
      <c r="H315" s="37">
        <f>'[2]82. ООО ТК "САРКО"'!$H$30</f>
        <v>3</v>
      </c>
      <c r="I315" s="37">
        <f>'[2]82. ООО ТК "САРКО"'!$H$32</f>
        <v>5</v>
      </c>
      <c r="J315" s="37">
        <f>'[2]82. ООО ТК "САРКО"'!$H$36</f>
        <v>2</v>
      </c>
      <c r="K315" s="37">
        <f>'[2]82. ООО ТК "САРКО"'!$H$39</f>
        <v>5</v>
      </c>
      <c r="L315" s="37">
        <f>'[2]82. ООО ТК "САРКО"'!$H$43</f>
        <v>1</v>
      </c>
      <c r="M315" s="37">
        <f>'[2]82. ООО ТК "САРКО"'!$H$47</f>
        <v>0</v>
      </c>
      <c r="N315" s="37">
        <f>'[2]82. ООО ТК "САРКО"'!$H$50</f>
        <v>5</v>
      </c>
      <c r="O315" s="37">
        <f>'[2]82. ООО ТК "САРКО"'!$H$53</f>
        <v>2</v>
      </c>
      <c r="P315" s="38" t="str">
        <f>'[2]82. ООО ТК "САРКО"'!$H$56</f>
        <v>-</v>
      </c>
      <c r="Q315" s="37">
        <f>'[2]82. ООО ТК "САРКО"'!$H$59</f>
        <v>4</v>
      </c>
      <c r="R315" s="37">
        <f>'[2]82. ООО ТК "САРКО"'!$H$68</f>
        <v>0</v>
      </c>
      <c r="S315" s="28"/>
      <c r="U315" s="153"/>
    </row>
    <row r="316" spans="1:21" ht="15.75" hidden="1" outlineLevel="1" x14ac:dyDescent="0.25">
      <c r="A316" s="14"/>
      <c r="B316" s="40" t="s">
        <v>166</v>
      </c>
      <c r="C316" s="7"/>
      <c r="D316" s="41">
        <f t="shared" si="42"/>
        <v>42</v>
      </c>
      <c r="E316" s="37">
        <f>'[3]82. ООО ТК "САРКО"'!$H$21</f>
        <v>2</v>
      </c>
      <c r="F316" s="37">
        <f>'[3]82. ООО ТК "САРКО"'!$H$23</f>
        <v>1</v>
      </c>
      <c r="G316" s="37">
        <f>'[3]82. ООО ТК "САРКО"'!$H$27</f>
        <v>2</v>
      </c>
      <c r="H316" s="37">
        <f>'[3]82. ООО ТК "САРКО"'!$H$30</f>
        <v>3</v>
      </c>
      <c r="I316" s="37">
        <f>'[3]82. ООО ТК "САРКО"'!$H$32</f>
        <v>5</v>
      </c>
      <c r="J316" s="37">
        <f>'[3]82. ООО ТК "САРКО"'!$H$36</f>
        <v>2</v>
      </c>
      <c r="K316" s="37">
        <f>'[3]82. ООО ТК "САРКО"'!$H$39</f>
        <v>5</v>
      </c>
      <c r="L316" s="37">
        <f>'[3]82. ООО ТК "САРКО"'!$H$43</f>
        <v>5</v>
      </c>
      <c r="M316" s="37">
        <f>'[3]82. ООО ТК "САРКО"'!$H$47</f>
        <v>4</v>
      </c>
      <c r="N316" s="37">
        <f>'[3]82. ООО ТК "САРКО"'!$H$50</f>
        <v>5</v>
      </c>
      <c r="O316" s="37">
        <f>'[3]82. ООО ТК "САРКО"'!$H$53</f>
        <v>4</v>
      </c>
      <c r="P316" s="38" t="str">
        <f>'[3]82. ООО ТК "САРКО"'!$H$56</f>
        <v>-</v>
      </c>
      <c r="Q316" s="37">
        <f>'[3]82. ООО ТК "САРКО"'!$H$59</f>
        <v>4</v>
      </c>
      <c r="R316" s="37">
        <f>'[3]82. ООО ТК "САРКО"'!$H$68</f>
        <v>0</v>
      </c>
      <c r="S316" s="28"/>
      <c r="U316" s="153"/>
    </row>
    <row r="317" spans="1:21" ht="15.75" hidden="1" outlineLevel="1" x14ac:dyDescent="0.25">
      <c r="A317" s="14"/>
      <c r="B317" s="40" t="s">
        <v>167</v>
      </c>
      <c r="C317" s="7"/>
      <c r="D317" s="41">
        <f t="shared" si="42"/>
        <v>42</v>
      </c>
      <c r="E317" s="37">
        <f>'[4]82. ООО ТК "САРКО"'!$H$21</f>
        <v>2</v>
      </c>
      <c r="F317" s="37">
        <f>'[4]82. ООО ТК "САРКО"'!$H$23</f>
        <v>1</v>
      </c>
      <c r="G317" s="37">
        <f>'[4]82. ООО ТК "САРКО"'!$H$27</f>
        <v>2</v>
      </c>
      <c r="H317" s="37">
        <f>'[4]82. ООО ТК "САРКО"'!$H$30</f>
        <v>3</v>
      </c>
      <c r="I317" s="37">
        <f>'[4]82. ООО ТК "САРКО"'!$H$32</f>
        <v>5</v>
      </c>
      <c r="J317" s="37">
        <f>'[4]82. ООО ТК "САРКО"'!$H$36</f>
        <v>2</v>
      </c>
      <c r="K317" s="37">
        <f>'[4]82. ООО ТК "САРКО"'!$H$39</f>
        <v>5</v>
      </c>
      <c r="L317" s="37">
        <f>'[4]82. ООО ТК "САРКО"'!$H$43</f>
        <v>5</v>
      </c>
      <c r="M317" s="37">
        <f>'[4]82. ООО ТК "САРКО"'!$H$47</f>
        <v>4</v>
      </c>
      <c r="N317" s="37">
        <f>'[4]82. ООО ТК "САРКО"'!$H$50</f>
        <v>5</v>
      </c>
      <c r="O317" s="37">
        <f>'[4]82. ООО ТК "САРКО"'!$H$53</f>
        <v>4</v>
      </c>
      <c r="P317" s="38" t="str">
        <f>'[4]82. ООО ТК "САРКО"'!$H$56</f>
        <v>-</v>
      </c>
      <c r="Q317" s="37">
        <f>'[4]82. ООО ТК "САРКО"'!$H$59</f>
        <v>4</v>
      </c>
      <c r="R317" s="37">
        <f>'[4]82. ООО ТК "САРКО"'!$H$68</f>
        <v>0</v>
      </c>
      <c r="S317" s="28"/>
      <c r="U317" s="153"/>
    </row>
    <row r="318" spans="1:21" ht="15.75" hidden="1" outlineLevel="1" x14ac:dyDescent="0.25">
      <c r="A318" s="14"/>
      <c r="B318" s="40" t="s">
        <v>33</v>
      </c>
      <c r="C318" s="7"/>
      <c r="D318" s="41">
        <f t="shared" si="42"/>
        <v>36</v>
      </c>
      <c r="E318" s="37">
        <f>'[5]82. ООО ТК "САРКО"'!$H$21</f>
        <v>0</v>
      </c>
      <c r="F318" s="37">
        <f>'[5]82. ООО ТК "САРКО"'!$H$23</f>
        <v>1</v>
      </c>
      <c r="G318" s="37">
        <f>'[5]82. ООО ТК "САРКО"'!$H$27</f>
        <v>2</v>
      </c>
      <c r="H318" s="37">
        <f>'[5]82. ООО ТК "САРКО"'!$H$30</f>
        <v>3</v>
      </c>
      <c r="I318" s="37">
        <f>'[5]82. ООО ТК "САРКО"'!$H$32</f>
        <v>5</v>
      </c>
      <c r="J318" s="37">
        <f>'[5]82. ООО ТК "САРКО"'!$H$36</f>
        <v>2</v>
      </c>
      <c r="K318" s="37">
        <f>'[5]82. ООО ТК "САРКО"'!$H$39</f>
        <v>5</v>
      </c>
      <c r="L318" s="37">
        <f>'[5]82. ООО ТК "САРКО"'!$H$43</f>
        <v>0</v>
      </c>
      <c r="M318" s="37">
        <f>'[5]82. ООО ТК "САРКО"'!$H$47</f>
        <v>4</v>
      </c>
      <c r="N318" s="37">
        <f>'[5]82. ООО ТК "САРКО"'!$H$50</f>
        <v>5</v>
      </c>
      <c r="O318" s="37">
        <f>'[5]82. ООО ТК "САРКО"'!$H$53</f>
        <v>4</v>
      </c>
      <c r="P318" s="38">
        <f>'[5]82. ООО ТК "САРКО"'!$H$56</f>
        <v>0</v>
      </c>
      <c r="Q318" s="37">
        <f>'[5]82. ООО ТК "САРКО"'!$H$59</f>
        <v>5</v>
      </c>
      <c r="R318" s="37">
        <f>'[5]82. ООО ТК "САРКО"'!$H$68</f>
        <v>0</v>
      </c>
      <c r="S318" s="28"/>
      <c r="U318" s="153"/>
    </row>
    <row r="319" spans="1:21" ht="15.75" hidden="1" outlineLevel="1" x14ac:dyDescent="0.25">
      <c r="A319" s="14"/>
      <c r="B319" s="40" t="s">
        <v>168</v>
      </c>
      <c r="C319" s="7"/>
      <c r="D319" s="41">
        <f t="shared" si="42"/>
        <v>0</v>
      </c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9"/>
      <c r="Q319" s="37"/>
      <c r="R319" s="37"/>
      <c r="S319" s="28"/>
      <c r="U319" s="153"/>
    </row>
    <row r="320" spans="1:21" ht="31.5" collapsed="1" x14ac:dyDescent="0.25">
      <c r="A320" s="14">
        <v>43</v>
      </c>
      <c r="B320" s="15" t="s">
        <v>233</v>
      </c>
      <c r="C320" s="15" t="s">
        <v>287</v>
      </c>
      <c r="D320" s="41">
        <f t="shared" si="42"/>
        <v>34</v>
      </c>
      <c r="E320" s="37">
        <f t="shared" ref="E320:R320" si="49">SUM(E321:E326)/5</f>
        <v>0.8</v>
      </c>
      <c r="F320" s="37">
        <f t="shared" si="49"/>
        <v>2.2000000000000002</v>
      </c>
      <c r="G320" s="37">
        <f t="shared" si="49"/>
        <v>2</v>
      </c>
      <c r="H320" s="37">
        <f t="shared" si="49"/>
        <v>3</v>
      </c>
      <c r="I320" s="37">
        <f t="shared" si="49"/>
        <v>4</v>
      </c>
      <c r="J320" s="37">
        <f t="shared" si="49"/>
        <v>2</v>
      </c>
      <c r="K320" s="37">
        <f t="shared" si="49"/>
        <v>5</v>
      </c>
      <c r="L320" s="37">
        <f t="shared" si="49"/>
        <v>0.8</v>
      </c>
      <c r="M320" s="37">
        <f t="shared" si="49"/>
        <v>3.2</v>
      </c>
      <c r="N320" s="37">
        <f t="shared" si="49"/>
        <v>4.5999999999999996</v>
      </c>
      <c r="O320" s="37">
        <f t="shared" si="49"/>
        <v>2.4</v>
      </c>
      <c r="P320" s="37">
        <f t="shared" si="49"/>
        <v>0</v>
      </c>
      <c r="Q320" s="37">
        <f t="shared" si="49"/>
        <v>2</v>
      </c>
      <c r="R320" s="37">
        <f t="shared" si="49"/>
        <v>2</v>
      </c>
      <c r="S320" s="28"/>
      <c r="T320" s="35">
        <f>SUM(D321:D326)/5-D320</f>
        <v>0</v>
      </c>
      <c r="U320" s="153">
        <f>'прошедшие до комиссии'!M44</f>
        <v>2156540</v>
      </c>
    </row>
    <row r="321" spans="1:21" ht="15.75" hidden="1" outlineLevel="1" x14ac:dyDescent="0.25">
      <c r="A321" s="14"/>
      <c r="B321" s="40" t="s">
        <v>313</v>
      </c>
      <c r="C321" s="7"/>
      <c r="D321" s="41">
        <f t="shared" si="42"/>
        <v>38</v>
      </c>
      <c r="E321" s="37">
        <f>'[1]83. ООО "Пермский МЦ"'!$H$21</f>
        <v>0</v>
      </c>
      <c r="F321" s="37">
        <f>'[1]83. ООО "Пермский МЦ"'!$H$23</f>
        <v>2</v>
      </c>
      <c r="G321" s="37">
        <f>'[1]83. ООО "Пермский МЦ"'!$H$27</f>
        <v>2</v>
      </c>
      <c r="H321" s="37">
        <f>'[1]83. ООО "Пермский МЦ"'!$H$30</f>
        <v>3</v>
      </c>
      <c r="I321" s="37">
        <f>'[1]83. ООО "Пермский МЦ"'!$H$32</f>
        <v>5</v>
      </c>
      <c r="J321" s="37">
        <f>'[1]83. ООО "Пермский МЦ"'!$H$36</f>
        <v>2</v>
      </c>
      <c r="K321" s="37">
        <f>'[1]83. ООО "Пермский МЦ"'!$H$39</f>
        <v>5</v>
      </c>
      <c r="L321" s="37">
        <f>'[1]83. ООО "Пермский МЦ"'!$H$43</f>
        <v>1</v>
      </c>
      <c r="M321" s="37">
        <f>'[1]83. ООО "Пермский МЦ"'!$H$47</f>
        <v>4</v>
      </c>
      <c r="N321" s="37">
        <f>'[1]83. ООО "Пермский МЦ"'!$H$50</f>
        <v>5</v>
      </c>
      <c r="O321" s="37">
        <f>'[1]83. ООО "Пермский МЦ"'!$H$53</f>
        <v>2</v>
      </c>
      <c r="P321" s="38">
        <f>'[1]83. ООО "Пермский МЦ"'!$H$56</f>
        <v>0</v>
      </c>
      <c r="Q321" s="37">
        <f>'[1]83. ООО "Пермский МЦ"'!$H$59</f>
        <v>2</v>
      </c>
      <c r="R321" s="37">
        <f>'[1]83. ООО "Пермский МЦ"'!$H$68</f>
        <v>5</v>
      </c>
      <c r="S321" s="28"/>
      <c r="U321" s="153"/>
    </row>
    <row r="322" spans="1:21" ht="15.75" hidden="1" outlineLevel="1" x14ac:dyDescent="0.25">
      <c r="A322" s="14"/>
      <c r="B322" s="40" t="s">
        <v>165</v>
      </c>
      <c r="C322" s="7"/>
      <c r="D322" s="41">
        <f t="shared" si="42"/>
        <v>41</v>
      </c>
      <c r="E322" s="37">
        <f>'[2]83. ООО "Пермский МЦ"'!$H$21</f>
        <v>0</v>
      </c>
      <c r="F322" s="37">
        <f>'[2]83. ООО "Пермский МЦ"'!$H$23</f>
        <v>3</v>
      </c>
      <c r="G322" s="37">
        <f>'[2]83. ООО "Пермский МЦ"'!$H$27</f>
        <v>2</v>
      </c>
      <c r="H322" s="37">
        <f>'[2]83. ООО "Пермский МЦ"'!$H$30</f>
        <v>3</v>
      </c>
      <c r="I322" s="37">
        <f>'[2]83. ООО "Пермский МЦ"'!$H$32</f>
        <v>5</v>
      </c>
      <c r="J322" s="37">
        <f>'[2]83. ООО "Пермский МЦ"'!$H$36</f>
        <v>2</v>
      </c>
      <c r="K322" s="37">
        <f>'[2]83. ООО "Пермский МЦ"'!$H$39</f>
        <v>5</v>
      </c>
      <c r="L322" s="37">
        <f>'[2]83. ООО "Пермский МЦ"'!$H$43</f>
        <v>1</v>
      </c>
      <c r="M322" s="37">
        <f>'[2]83. ООО "Пермский МЦ"'!$H$47</f>
        <v>4</v>
      </c>
      <c r="N322" s="37">
        <f>'[2]83. ООО "Пермский МЦ"'!$H$50</f>
        <v>5</v>
      </c>
      <c r="O322" s="37">
        <f>'[2]83. ООО "Пермский МЦ"'!$H$53</f>
        <v>4</v>
      </c>
      <c r="P322" s="38" t="str">
        <f>'[2]83. ООО "Пермский МЦ"'!$H$56</f>
        <v>-</v>
      </c>
      <c r="Q322" s="37">
        <f>'[2]83. ООО "Пермский МЦ"'!$H$59</f>
        <v>2</v>
      </c>
      <c r="R322" s="37">
        <f>'[2]83. ООО "Пермский МЦ"'!$H$68</f>
        <v>5</v>
      </c>
      <c r="S322" s="28"/>
      <c r="U322" s="153"/>
    </row>
    <row r="323" spans="1:21" ht="15.75" hidden="1" outlineLevel="1" x14ac:dyDescent="0.25">
      <c r="A323" s="14"/>
      <c r="B323" s="40" t="s">
        <v>166</v>
      </c>
      <c r="C323" s="7"/>
      <c r="D323" s="41">
        <f t="shared" si="42"/>
        <v>33</v>
      </c>
      <c r="E323" s="37">
        <f>'[3]83. ООО "Пермский МЦ"'!$H$21</f>
        <v>2</v>
      </c>
      <c r="F323" s="37">
        <f>'[3]83. ООО "Пермский МЦ"'!$H$23</f>
        <v>2</v>
      </c>
      <c r="G323" s="37">
        <f>'[3]83. ООО "Пермский МЦ"'!$H$27</f>
        <v>2</v>
      </c>
      <c r="H323" s="37">
        <f>'[3]83. ООО "Пермский МЦ"'!$H$30</f>
        <v>3</v>
      </c>
      <c r="I323" s="37">
        <f>'[3]83. ООО "Пермский МЦ"'!$H$32</f>
        <v>5</v>
      </c>
      <c r="J323" s="37">
        <f>'[3]83. ООО "Пермский МЦ"'!$H$36</f>
        <v>2</v>
      </c>
      <c r="K323" s="37">
        <f>'[3]83. ООО "Пермский МЦ"'!$H$39</f>
        <v>5</v>
      </c>
      <c r="L323" s="37">
        <f>'[3]83. ООО "Пермский МЦ"'!$H$43</f>
        <v>1</v>
      </c>
      <c r="M323" s="37">
        <f>'[3]83. ООО "Пермский МЦ"'!$H$47</f>
        <v>2</v>
      </c>
      <c r="N323" s="37">
        <f>'[3]83. ООО "Пермский МЦ"'!$H$50</f>
        <v>5</v>
      </c>
      <c r="O323" s="37">
        <f>'[3]83. ООО "Пермский МЦ"'!$H$53</f>
        <v>2</v>
      </c>
      <c r="P323" s="38" t="str">
        <f>'[3]83. ООО "Пермский МЦ"'!$H$56</f>
        <v>-</v>
      </c>
      <c r="Q323" s="37">
        <f>'[3]83. ООО "Пермский МЦ"'!$H$59</f>
        <v>2</v>
      </c>
      <c r="R323" s="37">
        <f>'[3]83. ООО "Пермский МЦ"'!$H$68</f>
        <v>0</v>
      </c>
      <c r="S323" s="28"/>
      <c r="U323" s="153"/>
    </row>
    <row r="324" spans="1:21" ht="15.75" hidden="1" outlineLevel="1" x14ac:dyDescent="0.25">
      <c r="A324" s="14"/>
      <c r="B324" s="40" t="s">
        <v>167</v>
      </c>
      <c r="C324" s="7"/>
      <c r="D324" s="41">
        <f t="shared" si="42"/>
        <v>33</v>
      </c>
      <c r="E324" s="37">
        <f>'[4]83. ООО "Пермский МЦ"'!$H$21</f>
        <v>2</v>
      </c>
      <c r="F324" s="37">
        <f>'[4]83. ООО "Пермский МЦ"'!$H$23</f>
        <v>2</v>
      </c>
      <c r="G324" s="37">
        <f>'[4]83. ООО "Пермский МЦ"'!$H$27</f>
        <v>2</v>
      </c>
      <c r="H324" s="37">
        <f>'[4]83. ООО "Пермский МЦ"'!$H$30</f>
        <v>3</v>
      </c>
      <c r="I324" s="37">
        <f>'[4]83. ООО "Пермский МЦ"'!$H$32</f>
        <v>5</v>
      </c>
      <c r="J324" s="37">
        <f>'[4]83. ООО "Пермский МЦ"'!$H$36</f>
        <v>2</v>
      </c>
      <c r="K324" s="37">
        <f>'[4]83. ООО "Пермский МЦ"'!$H$39</f>
        <v>5</v>
      </c>
      <c r="L324" s="37">
        <f>'[4]83. ООО "Пермский МЦ"'!$H$43</f>
        <v>1</v>
      </c>
      <c r="M324" s="37">
        <f>'[4]83. ООО "Пермский МЦ"'!$H$47</f>
        <v>2</v>
      </c>
      <c r="N324" s="37">
        <f>'[4]83. ООО "Пермский МЦ"'!$H$50</f>
        <v>5</v>
      </c>
      <c r="O324" s="37">
        <f>'[4]83. ООО "Пермский МЦ"'!$H$53</f>
        <v>2</v>
      </c>
      <c r="P324" s="38" t="str">
        <f>'[4]83. ООО "Пермский МЦ"'!$H$56</f>
        <v>-</v>
      </c>
      <c r="Q324" s="37">
        <f>'[4]83. ООО "Пермский МЦ"'!$H$59</f>
        <v>2</v>
      </c>
      <c r="R324" s="37">
        <f>'[4]83. ООО "Пермский МЦ"'!$H$68</f>
        <v>0</v>
      </c>
      <c r="S324" s="28"/>
      <c r="U324" s="153"/>
    </row>
    <row r="325" spans="1:21" ht="15.75" hidden="1" outlineLevel="1" x14ac:dyDescent="0.25">
      <c r="A325" s="14"/>
      <c r="B325" s="40" t="s">
        <v>33</v>
      </c>
      <c r="C325" s="7"/>
      <c r="D325" s="41">
        <f t="shared" si="42"/>
        <v>25</v>
      </c>
      <c r="E325" s="37">
        <f>'[5]83. ООО "Пермский МЦ"'!$H$21</f>
        <v>0</v>
      </c>
      <c r="F325" s="37">
        <f>'[5]83. ООО "Пермский МЦ"'!$H$23</f>
        <v>2</v>
      </c>
      <c r="G325" s="37">
        <f>'[5]83. ООО "Пермский МЦ"'!$H$27</f>
        <v>2</v>
      </c>
      <c r="H325" s="37">
        <f>'[5]83. ООО "Пермский МЦ"'!$H$30</f>
        <v>3</v>
      </c>
      <c r="I325" s="37">
        <f>'[5]83. ООО "Пермский МЦ"'!$H$32</f>
        <v>0</v>
      </c>
      <c r="J325" s="37">
        <f>'[5]83. ООО "Пермский МЦ"'!$H$36</f>
        <v>2</v>
      </c>
      <c r="K325" s="37">
        <f>'[5]83. ООО "Пермский МЦ"'!$H$39</f>
        <v>5</v>
      </c>
      <c r="L325" s="37">
        <f>'[5]83. ООО "Пермский МЦ"'!$H$43</f>
        <v>0</v>
      </c>
      <c r="M325" s="37">
        <f>'[5]83. ООО "Пермский МЦ"'!$H$47</f>
        <v>4</v>
      </c>
      <c r="N325" s="37">
        <f>'[5]83. ООО "Пермский МЦ"'!$H$50</f>
        <v>3</v>
      </c>
      <c r="O325" s="37">
        <f>'[5]83. ООО "Пермский МЦ"'!$H$53</f>
        <v>2</v>
      </c>
      <c r="P325" s="38">
        <f>'[5]83. ООО "Пермский МЦ"'!$H$56</f>
        <v>0</v>
      </c>
      <c r="Q325" s="37">
        <f>'[5]83. ООО "Пермский МЦ"'!$H$59</f>
        <v>2</v>
      </c>
      <c r="R325" s="37">
        <f>'[5]83. ООО "Пермский МЦ"'!$H$68</f>
        <v>0</v>
      </c>
      <c r="S325" s="28"/>
      <c r="U325" s="153"/>
    </row>
    <row r="326" spans="1:21" ht="15.75" hidden="1" outlineLevel="1" x14ac:dyDescent="0.25">
      <c r="A326" s="14"/>
      <c r="B326" s="40" t="s">
        <v>168</v>
      </c>
      <c r="C326" s="7"/>
      <c r="D326" s="41">
        <f t="shared" si="42"/>
        <v>0</v>
      </c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9"/>
      <c r="Q326" s="37"/>
      <c r="R326" s="37"/>
      <c r="S326" s="28"/>
      <c r="U326" s="153"/>
    </row>
    <row r="327" spans="1:21" ht="47.25" collapsed="1" x14ac:dyDescent="0.25">
      <c r="A327" s="14">
        <v>44</v>
      </c>
      <c r="B327" s="15" t="s">
        <v>234</v>
      </c>
      <c r="C327" s="15" t="s">
        <v>235</v>
      </c>
      <c r="D327" s="41">
        <f t="shared" si="42"/>
        <v>29</v>
      </c>
      <c r="E327" s="37">
        <f t="shared" ref="E327:R327" si="50">SUM(E328:E333)/5</f>
        <v>0.8</v>
      </c>
      <c r="F327" s="37">
        <f t="shared" si="50"/>
        <v>1.2</v>
      </c>
      <c r="G327" s="37">
        <f t="shared" si="50"/>
        <v>2</v>
      </c>
      <c r="H327" s="37">
        <f t="shared" si="50"/>
        <v>3</v>
      </c>
      <c r="I327" s="37">
        <f t="shared" si="50"/>
        <v>2.2000000000000002</v>
      </c>
      <c r="J327" s="37">
        <f t="shared" si="50"/>
        <v>1</v>
      </c>
      <c r="K327" s="37">
        <f t="shared" si="50"/>
        <v>1.2</v>
      </c>
      <c r="L327" s="37">
        <f t="shared" si="50"/>
        <v>4.2</v>
      </c>
      <c r="M327" s="37">
        <f t="shared" si="50"/>
        <v>2.4</v>
      </c>
      <c r="N327" s="37">
        <f t="shared" si="50"/>
        <v>5</v>
      </c>
      <c r="O327" s="37">
        <f t="shared" si="50"/>
        <v>1.6</v>
      </c>
      <c r="P327" s="37">
        <f t="shared" si="50"/>
        <v>0</v>
      </c>
      <c r="Q327" s="37">
        <f t="shared" si="50"/>
        <v>4.4000000000000004</v>
      </c>
      <c r="R327" s="37">
        <f t="shared" si="50"/>
        <v>0</v>
      </c>
      <c r="S327" s="28"/>
      <c r="T327" s="35">
        <f>SUM(D328:D333)/5-D327</f>
        <v>0</v>
      </c>
      <c r="U327" s="153">
        <f>'прошедшие до комиссии'!M45</f>
        <v>567595</v>
      </c>
    </row>
    <row r="328" spans="1:21" ht="15.75" hidden="1" outlineLevel="1" x14ac:dyDescent="0.25">
      <c r="A328" s="14"/>
      <c r="B328" s="40" t="s">
        <v>313</v>
      </c>
      <c r="C328" s="7"/>
      <c r="D328" s="41">
        <f t="shared" si="42"/>
        <v>35</v>
      </c>
      <c r="E328" s="37">
        <f>'[1]84. ИП Игнатова О.В.'!$H$21</f>
        <v>0</v>
      </c>
      <c r="F328" s="37">
        <f>'[1]84. ИП Игнатова О.В.'!$H$23</f>
        <v>1</v>
      </c>
      <c r="G328" s="37">
        <f>'[1]84. ИП Игнатова О.В.'!$H$27</f>
        <v>2</v>
      </c>
      <c r="H328" s="37">
        <f>'[1]84. ИП Игнатова О.В.'!$H$30</f>
        <v>3</v>
      </c>
      <c r="I328" s="37">
        <f>'[1]84. ИП Игнатова О.В.'!$H$32</f>
        <v>5</v>
      </c>
      <c r="J328" s="37">
        <f>'[1]84. ИП Игнатова О.В.'!$H$36</f>
        <v>1</v>
      </c>
      <c r="K328" s="37">
        <f>'[1]84. ИП Игнатова О.В.'!$H$39</f>
        <v>5</v>
      </c>
      <c r="L328" s="37">
        <f>'[1]84. ИП Игнатова О.В.'!$H$43</f>
        <v>5</v>
      </c>
      <c r="M328" s="37">
        <f>'[1]84. ИП Игнатова О.В.'!$H$47</f>
        <v>4</v>
      </c>
      <c r="N328" s="37">
        <f>'[1]84. ИП Игнатова О.В.'!$H$50</f>
        <v>5</v>
      </c>
      <c r="O328" s="37">
        <f>'[1]84. ИП Игнатова О.В.'!$H$53</f>
        <v>2</v>
      </c>
      <c r="P328" s="38">
        <f>'[1]84. ИП Игнатова О.В.'!$H$56</f>
        <v>0</v>
      </c>
      <c r="Q328" s="37">
        <f>'[1]84. ИП Игнатова О.В.'!$H$59</f>
        <v>2</v>
      </c>
      <c r="R328" s="37">
        <f>'[1]84. ИП Игнатова О.В.'!$H$68</f>
        <v>0</v>
      </c>
      <c r="S328" s="28"/>
      <c r="U328" s="153"/>
    </row>
    <row r="329" spans="1:21" ht="15.75" hidden="1" outlineLevel="1" x14ac:dyDescent="0.25">
      <c r="A329" s="14"/>
      <c r="B329" s="40" t="s">
        <v>165</v>
      </c>
      <c r="C329" s="7"/>
      <c r="D329" s="41">
        <f t="shared" si="42"/>
        <v>29</v>
      </c>
      <c r="E329" s="37">
        <f>'[2]84. ИП Игнатова О.В.'!$H$21</f>
        <v>0</v>
      </c>
      <c r="F329" s="37">
        <f>'[2]84. ИП Игнатова О.В.'!$H$23</f>
        <v>2</v>
      </c>
      <c r="G329" s="37">
        <f>'[2]84. ИП Игнатова О.В.'!$H$27</f>
        <v>2</v>
      </c>
      <c r="H329" s="37">
        <f>'[2]84. ИП Игнатова О.В.'!$H$30</f>
        <v>3</v>
      </c>
      <c r="I329" s="37">
        <f>'[2]84. ИП Игнатова О.В.'!$H$32</f>
        <v>3</v>
      </c>
      <c r="J329" s="37">
        <f>'[2]84. ИП Игнатова О.В.'!$H$36</f>
        <v>1</v>
      </c>
      <c r="K329" s="37">
        <f>'[2]84. ИП Игнатова О.В.'!$H$39</f>
        <v>1</v>
      </c>
      <c r="L329" s="37">
        <f>'[2]84. ИП Игнатова О.В.'!$H$43</f>
        <v>3</v>
      </c>
      <c r="M329" s="37">
        <f>'[2]84. ИП Игнатова О.В.'!$H$47</f>
        <v>2</v>
      </c>
      <c r="N329" s="37">
        <f>'[2]84. ИП Игнатова О.В.'!$H$50</f>
        <v>5</v>
      </c>
      <c r="O329" s="37">
        <f>'[2]84. ИП Игнатова О.В.'!$H$53</f>
        <v>2</v>
      </c>
      <c r="P329" s="38" t="str">
        <f>'[2]84. ИП Игнатова О.В.'!$H$56</f>
        <v>-</v>
      </c>
      <c r="Q329" s="37">
        <f>'[2]84. ИП Игнатова О.В.'!$H$59</f>
        <v>5</v>
      </c>
      <c r="R329" s="37">
        <f>'[2]84. ИП Игнатова О.В.'!$H$68</f>
        <v>0</v>
      </c>
      <c r="S329" s="28"/>
      <c r="U329" s="153"/>
    </row>
    <row r="330" spans="1:21" ht="15.75" hidden="1" outlineLevel="1" x14ac:dyDescent="0.25">
      <c r="A330" s="14"/>
      <c r="B330" s="40" t="s">
        <v>166</v>
      </c>
      <c r="C330" s="7"/>
      <c r="D330" s="41">
        <f t="shared" si="42"/>
        <v>29</v>
      </c>
      <c r="E330" s="37">
        <f>'[3]84. ИП Игнатова О.В.'!$H$21</f>
        <v>2</v>
      </c>
      <c r="F330" s="37">
        <f>'[3]84. ИП Игнатова О.В.'!$H$23</f>
        <v>1</v>
      </c>
      <c r="G330" s="37">
        <f>'[3]84. ИП Игнатова О.В.'!$H$27</f>
        <v>2</v>
      </c>
      <c r="H330" s="37">
        <f>'[3]84. ИП Игнатова О.В.'!$H$30</f>
        <v>3</v>
      </c>
      <c r="I330" s="37">
        <f>'[3]84. ИП Игнатова О.В.'!$H$32</f>
        <v>1</v>
      </c>
      <c r="J330" s="37">
        <f>'[3]84. ИП Игнатова О.В.'!$H$36</f>
        <v>1</v>
      </c>
      <c r="K330" s="37">
        <f>'[3]84. ИП Игнатова О.В.'!$H$39</f>
        <v>0</v>
      </c>
      <c r="L330" s="37">
        <f>'[3]84. ИП Игнатова О.В.'!$H$43</f>
        <v>5</v>
      </c>
      <c r="M330" s="37">
        <f>'[3]84. ИП Игнатова О.В.'!$H$47</f>
        <v>2</v>
      </c>
      <c r="N330" s="37">
        <f>'[3]84. ИП Игнатова О.В.'!$H$50</f>
        <v>5</v>
      </c>
      <c r="O330" s="37">
        <f>'[3]84. ИП Игнатова О.В.'!$H$53</f>
        <v>2</v>
      </c>
      <c r="P330" s="38" t="str">
        <f>'[3]84. ИП Игнатова О.В.'!$H$56</f>
        <v>-</v>
      </c>
      <c r="Q330" s="37">
        <f>'[3]84. ИП Игнатова О.В.'!$H$59</f>
        <v>5</v>
      </c>
      <c r="R330" s="37">
        <f>'[3]84. ИП Игнатова О.В.'!$H$68</f>
        <v>0</v>
      </c>
      <c r="S330" s="28"/>
      <c r="U330" s="153"/>
    </row>
    <row r="331" spans="1:21" ht="15.75" hidden="1" outlineLevel="1" x14ac:dyDescent="0.25">
      <c r="A331" s="14"/>
      <c r="B331" s="40" t="s">
        <v>167</v>
      </c>
      <c r="C331" s="7"/>
      <c r="D331" s="41">
        <f t="shared" si="42"/>
        <v>29</v>
      </c>
      <c r="E331" s="37">
        <f>'[4]84. ИП Игнатова О.В.'!$H$21</f>
        <v>2</v>
      </c>
      <c r="F331" s="37">
        <f>'[4]84. ИП Игнатова О.В.'!$H$23</f>
        <v>1</v>
      </c>
      <c r="G331" s="37">
        <f>'[4]84. ИП Игнатова О.В.'!$H$27</f>
        <v>2</v>
      </c>
      <c r="H331" s="37">
        <f>'[4]84. ИП Игнатова О.В.'!$H$30</f>
        <v>3</v>
      </c>
      <c r="I331" s="37">
        <f>'[4]84. ИП Игнатова О.В.'!$H$32</f>
        <v>1</v>
      </c>
      <c r="J331" s="37">
        <f>'[4]84. ИП Игнатова О.В.'!$H$36</f>
        <v>1</v>
      </c>
      <c r="K331" s="37">
        <f>'[4]84. ИП Игнатова О.В.'!$H$39</f>
        <v>0</v>
      </c>
      <c r="L331" s="37">
        <f>'[4]84. ИП Игнатова О.В.'!$H$43</f>
        <v>5</v>
      </c>
      <c r="M331" s="37">
        <f>'[4]84. ИП Игнатова О.В.'!$H$47</f>
        <v>2</v>
      </c>
      <c r="N331" s="37">
        <f>'[4]84. ИП Игнатова О.В.'!$H$50</f>
        <v>5</v>
      </c>
      <c r="O331" s="37">
        <f>'[4]84. ИП Игнатова О.В.'!$H$53</f>
        <v>2</v>
      </c>
      <c r="P331" s="38" t="str">
        <f>'[4]84. ИП Игнатова О.В.'!$H$56</f>
        <v>-</v>
      </c>
      <c r="Q331" s="37">
        <f>'[4]84. ИП Игнатова О.В.'!$H$59</f>
        <v>5</v>
      </c>
      <c r="R331" s="37">
        <f>'[4]84. ИП Игнатова О.В.'!$H$68</f>
        <v>0</v>
      </c>
      <c r="S331" s="28"/>
      <c r="U331" s="153"/>
    </row>
    <row r="332" spans="1:21" ht="15.75" hidden="1" outlineLevel="1" x14ac:dyDescent="0.25">
      <c r="A332" s="14"/>
      <c r="B332" s="40" t="s">
        <v>33</v>
      </c>
      <c r="C332" s="7"/>
      <c r="D332" s="41">
        <f t="shared" si="42"/>
        <v>23</v>
      </c>
      <c r="E332" s="37">
        <f>'[5]84. ИП Игнатова О.В.'!$H$21</f>
        <v>0</v>
      </c>
      <c r="F332" s="37">
        <f>'[5]84. ИП Игнатова О.В.'!$H$23</f>
        <v>1</v>
      </c>
      <c r="G332" s="37">
        <f>'[5]84. ИП Игнатова О.В.'!$H$27</f>
        <v>2</v>
      </c>
      <c r="H332" s="37">
        <f>'[5]84. ИП Игнатова О.В.'!$H$30</f>
        <v>3</v>
      </c>
      <c r="I332" s="37">
        <f>'[5]84. ИП Игнатова О.В.'!$H$32</f>
        <v>1</v>
      </c>
      <c r="J332" s="37">
        <f>'[5]84. ИП Игнатова О.В.'!$H$36</f>
        <v>1</v>
      </c>
      <c r="K332" s="37">
        <f>'[5]84. ИП Игнатова О.В.'!$H$39</f>
        <v>0</v>
      </c>
      <c r="L332" s="37">
        <f>'[5]84. ИП Игнатова О.В.'!$H$43</f>
        <v>3</v>
      </c>
      <c r="M332" s="37">
        <f>'[5]84. ИП Игнатова О.В.'!$H$47</f>
        <v>2</v>
      </c>
      <c r="N332" s="37">
        <f>'[5]84. ИП Игнатова О.В.'!$H$50</f>
        <v>5</v>
      </c>
      <c r="O332" s="37">
        <f>'[5]84. ИП Игнатова О.В.'!$H$53</f>
        <v>0</v>
      </c>
      <c r="P332" s="38">
        <f>'[5]84. ИП Игнатова О.В.'!$H$56</f>
        <v>0</v>
      </c>
      <c r="Q332" s="37">
        <f>'[5]84. ИП Игнатова О.В.'!$H$59</f>
        <v>5</v>
      </c>
      <c r="R332" s="37">
        <f>'[5]84. ИП Игнатова О.В.'!$H$68</f>
        <v>0</v>
      </c>
      <c r="S332" s="28"/>
      <c r="U332" s="153"/>
    </row>
    <row r="333" spans="1:21" ht="15.75" hidden="1" outlineLevel="1" x14ac:dyDescent="0.25">
      <c r="A333" s="14"/>
      <c r="B333" s="40" t="s">
        <v>168</v>
      </c>
      <c r="C333" s="7"/>
      <c r="D333" s="41">
        <f t="shared" si="42"/>
        <v>0</v>
      </c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9"/>
      <c r="Q333" s="37"/>
      <c r="R333" s="37"/>
      <c r="S333" s="28"/>
      <c r="U333" s="153"/>
    </row>
    <row r="334" spans="1:21" ht="31.5" collapsed="1" x14ac:dyDescent="0.25">
      <c r="A334" s="14">
        <v>45</v>
      </c>
      <c r="B334" s="15" t="s">
        <v>236</v>
      </c>
      <c r="C334" s="15" t="s">
        <v>288</v>
      </c>
      <c r="D334" s="41">
        <f t="shared" si="42"/>
        <v>34</v>
      </c>
      <c r="E334" s="37">
        <f t="shared" ref="E334:R334" si="51">SUM(E335:E340)/5</f>
        <v>0.8</v>
      </c>
      <c r="F334" s="37">
        <f t="shared" si="51"/>
        <v>1</v>
      </c>
      <c r="G334" s="37">
        <f t="shared" si="51"/>
        <v>2</v>
      </c>
      <c r="H334" s="37">
        <f t="shared" si="51"/>
        <v>3</v>
      </c>
      <c r="I334" s="37">
        <f t="shared" si="51"/>
        <v>3</v>
      </c>
      <c r="J334" s="37">
        <f t="shared" si="51"/>
        <v>2</v>
      </c>
      <c r="K334" s="37">
        <f t="shared" si="51"/>
        <v>5</v>
      </c>
      <c r="L334" s="37">
        <f t="shared" si="51"/>
        <v>4</v>
      </c>
      <c r="M334" s="37">
        <f t="shared" si="51"/>
        <v>0</v>
      </c>
      <c r="N334" s="37">
        <f t="shared" si="51"/>
        <v>4</v>
      </c>
      <c r="O334" s="37">
        <f t="shared" si="51"/>
        <v>3.6</v>
      </c>
      <c r="P334" s="37">
        <f t="shared" si="51"/>
        <v>0</v>
      </c>
      <c r="Q334" s="37">
        <f t="shared" si="51"/>
        <v>2.6</v>
      </c>
      <c r="R334" s="37">
        <f t="shared" si="51"/>
        <v>3</v>
      </c>
      <c r="S334" s="28"/>
      <c r="T334" s="35">
        <f>SUM(D335:D340)/5-D334</f>
        <v>0</v>
      </c>
      <c r="U334" s="153">
        <f>'прошедшие до комиссии'!M46</f>
        <v>3000000</v>
      </c>
    </row>
    <row r="335" spans="1:21" ht="15.75" hidden="1" outlineLevel="1" x14ac:dyDescent="0.25">
      <c r="A335" s="14"/>
      <c r="B335" s="40" t="s">
        <v>313</v>
      </c>
      <c r="C335" s="7"/>
      <c r="D335" s="41">
        <f t="shared" si="42"/>
        <v>34</v>
      </c>
      <c r="E335" s="37">
        <f>'[1]85. ООО "Эксперт-Упаковка"'!$H$21</f>
        <v>0</v>
      </c>
      <c r="F335" s="37">
        <f>'[1]85. ООО "Эксперт-Упаковка"'!$H$23</f>
        <v>1</v>
      </c>
      <c r="G335" s="37">
        <f>'[1]85. ООО "Эксперт-Упаковка"'!$H$27</f>
        <v>2</v>
      </c>
      <c r="H335" s="37">
        <f>'[1]85. ООО "Эксперт-Упаковка"'!$H$30</f>
        <v>3</v>
      </c>
      <c r="I335" s="37">
        <f>'[1]85. ООО "Эксперт-Упаковка"'!$H$32</f>
        <v>0</v>
      </c>
      <c r="J335" s="37">
        <f>'[1]85. ООО "Эксперт-Упаковка"'!$H$36</f>
        <v>2</v>
      </c>
      <c r="K335" s="37">
        <f>'[1]85. ООО "Эксперт-Упаковка"'!$H$39</f>
        <v>5</v>
      </c>
      <c r="L335" s="37">
        <f>'[1]85. ООО "Эксперт-Упаковка"'!$H$43</f>
        <v>5</v>
      </c>
      <c r="M335" s="37">
        <f>'[1]85. ООО "Эксперт-Упаковка"'!$H$47</f>
        <v>0</v>
      </c>
      <c r="N335" s="37">
        <f>'[1]85. ООО "Эксперт-Упаковка"'!$H$50</f>
        <v>5</v>
      </c>
      <c r="O335" s="37">
        <f>'[1]85. ООО "Эксперт-Упаковка"'!$H$53</f>
        <v>4</v>
      </c>
      <c r="P335" s="38">
        <f>'[1]85. ООО "Эксперт-Упаковка"'!$H$56</f>
        <v>0</v>
      </c>
      <c r="Q335" s="37">
        <f>'[1]85. ООО "Эксперт-Упаковка"'!$H$59</f>
        <v>2</v>
      </c>
      <c r="R335" s="37">
        <f>'[1]85. ООО "Эксперт-Упаковка"'!$H$68</f>
        <v>5</v>
      </c>
      <c r="S335" s="28"/>
      <c r="U335" s="153"/>
    </row>
    <row r="336" spans="1:21" ht="15.75" hidden="1" outlineLevel="1" x14ac:dyDescent="0.25">
      <c r="A336" s="14"/>
      <c r="B336" s="40" t="s">
        <v>165</v>
      </c>
      <c r="C336" s="7"/>
      <c r="D336" s="41">
        <f t="shared" ref="D336:D399" si="52">SUM(E336:R336)</f>
        <v>40</v>
      </c>
      <c r="E336" s="37">
        <f>'[2]85. ООО "Эксперт-Упаковка"'!$H$21</f>
        <v>0</v>
      </c>
      <c r="F336" s="37">
        <f>'[2]85. ООО "Эксперт-Упаковка"'!$H$23</f>
        <v>1</v>
      </c>
      <c r="G336" s="37">
        <f>'[2]85. ООО "Эксперт-Упаковка"'!$H$27</f>
        <v>2</v>
      </c>
      <c r="H336" s="37">
        <f>'[2]85. ООО "Эксперт-Упаковка"'!$H$30</f>
        <v>3</v>
      </c>
      <c r="I336" s="37">
        <f>'[2]85. ООО "Эксперт-Упаковка"'!$H$32</f>
        <v>5</v>
      </c>
      <c r="J336" s="37">
        <f>'[2]85. ООО "Эксперт-Упаковка"'!$H$36</f>
        <v>2</v>
      </c>
      <c r="K336" s="37">
        <f>'[2]85. ООО "Эксперт-Упаковка"'!$H$39</f>
        <v>5</v>
      </c>
      <c r="L336" s="37">
        <f>'[2]85. ООО "Эксперт-Упаковка"'!$H$43</f>
        <v>5</v>
      </c>
      <c r="M336" s="37">
        <f>'[2]85. ООО "Эксперт-Упаковка"'!$H$47</f>
        <v>0</v>
      </c>
      <c r="N336" s="37">
        <f>'[2]85. ООО "Эксперт-Упаковка"'!$H$50</f>
        <v>5</v>
      </c>
      <c r="O336" s="37">
        <f>'[2]85. ООО "Эксперт-Упаковка"'!$H$53</f>
        <v>2</v>
      </c>
      <c r="P336" s="38">
        <f>'[2]85. ООО "Эксперт-Упаковка"'!$H$56</f>
        <v>0</v>
      </c>
      <c r="Q336" s="37">
        <f>'[2]85. ООО "Эксперт-Упаковка"'!$H$59</f>
        <v>5</v>
      </c>
      <c r="R336" s="37">
        <f>'[2]85. ООО "Эксперт-Упаковка"'!$H$68</f>
        <v>5</v>
      </c>
      <c r="S336" s="28"/>
      <c r="U336" s="153"/>
    </row>
    <row r="337" spans="1:21" ht="15.75" hidden="1" outlineLevel="1" x14ac:dyDescent="0.25">
      <c r="A337" s="14"/>
      <c r="B337" s="40" t="s">
        <v>166</v>
      </c>
      <c r="C337" s="7"/>
      <c r="D337" s="41">
        <f t="shared" si="52"/>
        <v>36</v>
      </c>
      <c r="E337" s="37">
        <f>'[3]85. ООО "Эксперт-Упаковка"'!$H$21</f>
        <v>2</v>
      </c>
      <c r="F337" s="37">
        <f>'[3]85. ООО "Эксперт-Упаковка"'!$H$23</f>
        <v>1</v>
      </c>
      <c r="G337" s="37">
        <f>'[3]85. ООО "Эксперт-Упаковка"'!$H$27</f>
        <v>2</v>
      </c>
      <c r="H337" s="37">
        <f>'[3]85. ООО "Эксперт-Упаковка"'!$H$30</f>
        <v>3</v>
      </c>
      <c r="I337" s="37">
        <f>'[3]85. ООО "Эксперт-Упаковка"'!$H$32</f>
        <v>5</v>
      </c>
      <c r="J337" s="37">
        <f>'[3]85. ООО "Эксперт-Упаковка"'!$H$36</f>
        <v>2</v>
      </c>
      <c r="K337" s="37">
        <f>'[3]85. ООО "Эксперт-Упаковка"'!$H$39</f>
        <v>5</v>
      </c>
      <c r="L337" s="37">
        <f>'[3]85. ООО "Эксперт-Упаковка"'!$H$43</f>
        <v>5</v>
      </c>
      <c r="M337" s="37">
        <f>'[3]85. ООО "Эксперт-Упаковка"'!$H$47</f>
        <v>0</v>
      </c>
      <c r="N337" s="37">
        <f>'[3]85. ООО "Эксперт-Упаковка"'!$H$50</f>
        <v>5</v>
      </c>
      <c r="O337" s="37">
        <f>'[3]85. ООО "Эксперт-Упаковка"'!$H$53</f>
        <v>4</v>
      </c>
      <c r="P337" s="38" t="str">
        <f>'[3]85. ООО "Эксперт-Упаковка"'!$H$56</f>
        <v>-</v>
      </c>
      <c r="Q337" s="37">
        <f>'[3]85. ООО "Эксперт-Упаковка"'!$H$59</f>
        <v>2</v>
      </c>
      <c r="R337" s="37">
        <f>'[3]85. ООО "Эксперт-Упаковка"'!$H$68</f>
        <v>0</v>
      </c>
      <c r="S337" s="28"/>
      <c r="U337" s="153"/>
    </row>
    <row r="338" spans="1:21" ht="15.75" hidden="1" outlineLevel="1" x14ac:dyDescent="0.25">
      <c r="A338" s="14"/>
      <c r="B338" s="40" t="s">
        <v>167</v>
      </c>
      <c r="C338" s="7"/>
      <c r="D338" s="41">
        <f t="shared" si="52"/>
        <v>36</v>
      </c>
      <c r="E338" s="37">
        <f>'[4]85. ООО "Эксперт-Упаковка"'!$H$21</f>
        <v>2</v>
      </c>
      <c r="F338" s="37">
        <f>'[4]85. ООО "Эксперт-Упаковка"'!$H$23</f>
        <v>1</v>
      </c>
      <c r="G338" s="37">
        <f>'[4]85. ООО "Эксперт-Упаковка"'!$H$27</f>
        <v>2</v>
      </c>
      <c r="H338" s="37">
        <f>'[4]85. ООО "Эксперт-Упаковка"'!$H$30</f>
        <v>3</v>
      </c>
      <c r="I338" s="37">
        <f>'[4]85. ООО "Эксперт-Упаковка"'!$H$32</f>
        <v>5</v>
      </c>
      <c r="J338" s="37">
        <f>'[4]85. ООО "Эксперт-Упаковка"'!$H$36</f>
        <v>2</v>
      </c>
      <c r="K338" s="37">
        <f>'[4]85. ООО "Эксперт-Упаковка"'!$H$39</f>
        <v>5</v>
      </c>
      <c r="L338" s="37">
        <f>'[4]85. ООО "Эксперт-Упаковка"'!$H$43</f>
        <v>5</v>
      </c>
      <c r="M338" s="37">
        <f>'[4]85. ООО "Эксперт-Упаковка"'!$H$47</f>
        <v>0</v>
      </c>
      <c r="N338" s="37">
        <f>'[4]85. ООО "Эксперт-Упаковка"'!$H$50</f>
        <v>5</v>
      </c>
      <c r="O338" s="37">
        <f>'[4]85. ООО "Эксперт-Упаковка"'!$H$53</f>
        <v>4</v>
      </c>
      <c r="P338" s="38" t="str">
        <f>'[4]85. ООО "Эксперт-Упаковка"'!$H$56</f>
        <v>-</v>
      </c>
      <c r="Q338" s="37">
        <f>'[4]85. ООО "Эксперт-Упаковка"'!$H$59</f>
        <v>2</v>
      </c>
      <c r="R338" s="37">
        <f>'[4]85. ООО "Эксперт-Упаковка"'!$H$68</f>
        <v>0</v>
      </c>
      <c r="S338" s="28"/>
      <c r="U338" s="153"/>
    </row>
    <row r="339" spans="1:21" ht="15.75" hidden="1" outlineLevel="1" x14ac:dyDescent="0.25">
      <c r="A339" s="14"/>
      <c r="B339" s="40" t="s">
        <v>33</v>
      </c>
      <c r="C339" s="7"/>
      <c r="D339" s="41">
        <f t="shared" si="52"/>
        <v>24</v>
      </c>
      <c r="E339" s="37">
        <f>'[5]85. ООО "Эксперт-Упаковка"'!$H$21</f>
        <v>0</v>
      </c>
      <c r="F339" s="37">
        <f>'[5]85. ООО "Эксперт-Упаковка"'!$H$23</f>
        <v>1</v>
      </c>
      <c r="G339" s="37">
        <f>'[5]85. ООО "Эксперт-Упаковка"'!$H$27</f>
        <v>2</v>
      </c>
      <c r="H339" s="37">
        <f>'[5]85. ООО "Эксперт-Упаковка"'!$H$30</f>
        <v>3</v>
      </c>
      <c r="I339" s="37">
        <f>'[5]85. ООО "Эксперт-Упаковка"'!$H$32</f>
        <v>0</v>
      </c>
      <c r="J339" s="37">
        <f>'[5]85. ООО "Эксперт-Упаковка"'!$H$36</f>
        <v>2</v>
      </c>
      <c r="K339" s="37">
        <f>'[5]85. ООО "Эксперт-Упаковка"'!$H$39</f>
        <v>5</v>
      </c>
      <c r="L339" s="37">
        <f>'[5]85. ООО "Эксперт-Упаковка"'!$H$43</f>
        <v>0</v>
      </c>
      <c r="M339" s="37">
        <f>'[5]85. ООО "Эксперт-Упаковка"'!$H$47</f>
        <v>0</v>
      </c>
      <c r="N339" s="37">
        <f>'[5]85. ООО "Эксперт-Упаковка"'!$H$50</f>
        <v>0</v>
      </c>
      <c r="O339" s="37">
        <f>'[5]85. ООО "Эксперт-Упаковка"'!$H$53</f>
        <v>4</v>
      </c>
      <c r="P339" s="38">
        <f>'[5]85. ООО "Эксперт-Упаковка"'!$H$56</f>
        <v>0</v>
      </c>
      <c r="Q339" s="37">
        <f>'[5]85. ООО "Эксперт-Упаковка"'!$H$59</f>
        <v>2</v>
      </c>
      <c r="R339" s="37">
        <f>'[5]85. ООО "Эксперт-Упаковка"'!$H$68</f>
        <v>5</v>
      </c>
      <c r="S339" s="28"/>
      <c r="U339" s="153"/>
    </row>
    <row r="340" spans="1:21" ht="15.75" hidden="1" outlineLevel="1" x14ac:dyDescent="0.25">
      <c r="A340" s="14"/>
      <c r="B340" s="40" t="s">
        <v>168</v>
      </c>
      <c r="C340" s="7"/>
      <c r="D340" s="41">
        <f t="shared" si="52"/>
        <v>0</v>
      </c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9"/>
      <c r="Q340" s="37"/>
      <c r="R340" s="37"/>
      <c r="S340" s="28"/>
      <c r="U340" s="153"/>
    </row>
    <row r="341" spans="1:21" ht="31.5" collapsed="1" x14ac:dyDescent="0.25">
      <c r="A341" s="14">
        <v>46</v>
      </c>
      <c r="B341" s="15" t="s">
        <v>237</v>
      </c>
      <c r="C341" s="15" t="s">
        <v>289</v>
      </c>
      <c r="D341" s="41">
        <f t="shared" si="52"/>
        <v>33</v>
      </c>
      <c r="E341" s="37">
        <f t="shared" ref="E341:R341" si="53">SUM(E342:E347)/5</f>
        <v>0.8</v>
      </c>
      <c r="F341" s="37">
        <f t="shared" si="53"/>
        <v>2</v>
      </c>
      <c r="G341" s="37">
        <f t="shared" si="53"/>
        <v>2</v>
      </c>
      <c r="H341" s="37">
        <f t="shared" si="53"/>
        <v>3</v>
      </c>
      <c r="I341" s="37">
        <f t="shared" si="53"/>
        <v>3.8</v>
      </c>
      <c r="J341" s="37">
        <f t="shared" si="53"/>
        <v>2</v>
      </c>
      <c r="K341" s="37">
        <f t="shared" si="53"/>
        <v>1.8</v>
      </c>
      <c r="L341" s="37">
        <f t="shared" si="53"/>
        <v>3.4</v>
      </c>
      <c r="M341" s="37">
        <f t="shared" si="53"/>
        <v>2</v>
      </c>
      <c r="N341" s="37">
        <f t="shared" si="53"/>
        <v>5</v>
      </c>
      <c r="O341" s="37">
        <f t="shared" si="53"/>
        <v>3.6</v>
      </c>
      <c r="P341" s="37">
        <f t="shared" si="53"/>
        <v>0</v>
      </c>
      <c r="Q341" s="37">
        <f t="shared" si="53"/>
        <v>3.6</v>
      </c>
      <c r="R341" s="37">
        <f t="shared" si="53"/>
        <v>0</v>
      </c>
      <c r="S341" s="28"/>
      <c r="T341" s="35">
        <f>SUM(D342:D347)/5-D341</f>
        <v>0</v>
      </c>
      <c r="U341" s="153">
        <f>'прошедшие до комиссии'!M47</f>
        <v>397600</v>
      </c>
    </row>
    <row r="342" spans="1:21" ht="15.75" hidden="1" outlineLevel="1" x14ac:dyDescent="0.25">
      <c r="A342" s="14"/>
      <c r="B342" s="40" t="s">
        <v>313</v>
      </c>
      <c r="C342" s="7"/>
      <c r="D342" s="41">
        <f t="shared" si="52"/>
        <v>35</v>
      </c>
      <c r="E342" s="37">
        <f>'[1]86. ООО ЧК "Роден"'!$H$21</f>
        <v>0</v>
      </c>
      <c r="F342" s="37">
        <f>'[1]86. ООО ЧК "Роден"'!$H$23</f>
        <v>2</v>
      </c>
      <c r="G342" s="37">
        <f>'[1]86. ООО ЧК "Роден"'!$H$27</f>
        <v>2</v>
      </c>
      <c r="H342" s="37">
        <f>'[1]86. ООО ЧК "Роден"'!$H$30</f>
        <v>3</v>
      </c>
      <c r="I342" s="37">
        <f>'[1]86. ООО ЧК "Роден"'!$H$32</f>
        <v>5</v>
      </c>
      <c r="J342" s="37">
        <f>'[1]86. ООО ЧК "Роден"'!$H$36</f>
        <v>2</v>
      </c>
      <c r="K342" s="37">
        <f>'[1]86. ООО ЧК "Роден"'!$H$39</f>
        <v>1</v>
      </c>
      <c r="L342" s="37">
        <f>'[1]86. ООО ЧК "Роден"'!$H$43</f>
        <v>5</v>
      </c>
      <c r="M342" s="37">
        <f>'[1]86. ООО ЧК "Роден"'!$H$47</f>
        <v>4</v>
      </c>
      <c r="N342" s="37">
        <f>'[1]86. ООО ЧК "Роден"'!$H$50</f>
        <v>5</v>
      </c>
      <c r="O342" s="37">
        <f>'[1]86. ООО ЧК "Роден"'!$H$53</f>
        <v>4</v>
      </c>
      <c r="P342" s="38">
        <f>'[1]86. ООО ЧК "Роден"'!$H$56</f>
        <v>0</v>
      </c>
      <c r="Q342" s="37">
        <f>'[1]86. ООО ЧК "Роден"'!$H$59</f>
        <v>2</v>
      </c>
      <c r="R342" s="37">
        <f>'[1]86. ООО ЧК "Роден"'!$H$68</f>
        <v>0</v>
      </c>
      <c r="S342" s="28"/>
      <c r="U342" s="153"/>
    </row>
    <row r="343" spans="1:21" ht="15.75" hidden="1" outlineLevel="1" x14ac:dyDescent="0.25">
      <c r="A343" s="14"/>
      <c r="B343" s="40" t="s">
        <v>165</v>
      </c>
      <c r="C343" s="7"/>
      <c r="D343" s="41">
        <f t="shared" si="52"/>
        <v>31</v>
      </c>
      <c r="E343" s="37">
        <f>'[2]86. ООО ЧК "Роден"'!$H$21</f>
        <v>0</v>
      </c>
      <c r="F343" s="37">
        <f>'[2]86. ООО ЧК "Роден"'!$H$23</f>
        <v>2</v>
      </c>
      <c r="G343" s="37">
        <f>'[2]86. ООО ЧК "Роден"'!$H$27</f>
        <v>2</v>
      </c>
      <c r="H343" s="37">
        <f>'[2]86. ООО ЧК "Роден"'!$H$30</f>
        <v>3</v>
      </c>
      <c r="I343" s="37">
        <f>'[2]86. ООО ЧК "Роден"'!$H$32</f>
        <v>5</v>
      </c>
      <c r="J343" s="37">
        <f>'[2]86. ООО ЧК "Роден"'!$H$36</f>
        <v>2</v>
      </c>
      <c r="K343" s="37">
        <f>'[2]86. ООО ЧК "Роден"'!$H$39</f>
        <v>5</v>
      </c>
      <c r="L343" s="37">
        <f>'[2]86. ООО ЧК "Роден"'!$H$43</f>
        <v>1</v>
      </c>
      <c r="M343" s="37">
        <f>'[2]86. ООО ЧК "Роден"'!$H$47</f>
        <v>0</v>
      </c>
      <c r="N343" s="37">
        <f>'[2]86. ООО ЧК "Роден"'!$H$50</f>
        <v>5</v>
      </c>
      <c r="O343" s="37">
        <f>'[2]86. ООО ЧК "Роден"'!$H$53</f>
        <v>2</v>
      </c>
      <c r="P343" s="38" t="str">
        <f>'[2]86. ООО ЧК "Роден"'!$H$56</f>
        <v>-</v>
      </c>
      <c r="Q343" s="37">
        <f>'[2]86. ООО ЧК "Роден"'!$H$59</f>
        <v>4</v>
      </c>
      <c r="R343" s="37">
        <f>'[2]86. ООО ЧК "Роден"'!$H$68</f>
        <v>0</v>
      </c>
      <c r="S343" s="28"/>
      <c r="U343" s="153"/>
    </row>
    <row r="344" spans="1:21" ht="15.75" hidden="1" outlineLevel="1" x14ac:dyDescent="0.25">
      <c r="A344" s="14"/>
      <c r="B344" s="40" t="s">
        <v>166</v>
      </c>
      <c r="C344" s="7"/>
      <c r="D344" s="41">
        <f t="shared" si="52"/>
        <v>35</v>
      </c>
      <c r="E344" s="37">
        <f>'[3]86. ООО ЧК "Роден"'!$H$21</f>
        <v>2</v>
      </c>
      <c r="F344" s="37">
        <f>'[3]86. ООО ЧК "Роден"'!$H$23</f>
        <v>2</v>
      </c>
      <c r="G344" s="37">
        <f>'[3]86. ООО ЧК "Роден"'!$H$27</f>
        <v>2</v>
      </c>
      <c r="H344" s="37">
        <f>'[3]86. ООО ЧК "Роден"'!$H$30</f>
        <v>3</v>
      </c>
      <c r="I344" s="37">
        <f>'[3]86. ООО ЧК "Роден"'!$H$32</f>
        <v>3</v>
      </c>
      <c r="J344" s="37">
        <f>'[3]86. ООО ЧК "Роден"'!$H$36</f>
        <v>2</v>
      </c>
      <c r="K344" s="37">
        <f>'[3]86. ООО ЧК "Роден"'!$H$39</f>
        <v>1</v>
      </c>
      <c r="L344" s="37">
        <f>'[3]86. ООО ЧК "Роден"'!$H$43</f>
        <v>5</v>
      </c>
      <c r="M344" s="37">
        <f>'[3]86. ООО ЧК "Роден"'!$H$47</f>
        <v>2</v>
      </c>
      <c r="N344" s="37">
        <f>'[3]86. ООО ЧК "Роден"'!$H$50</f>
        <v>5</v>
      </c>
      <c r="O344" s="37">
        <f>'[3]86. ООО ЧК "Роден"'!$H$53</f>
        <v>4</v>
      </c>
      <c r="P344" s="38" t="str">
        <f>'[3]86. ООО ЧК "Роден"'!$H$56</f>
        <v>-</v>
      </c>
      <c r="Q344" s="37">
        <f>'[3]86. ООО ЧК "Роден"'!$H$59</f>
        <v>4</v>
      </c>
      <c r="R344" s="37">
        <f>'[3]86. ООО ЧК "Роден"'!$H$68</f>
        <v>0</v>
      </c>
      <c r="S344" s="28"/>
      <c r="U344" s="153"/>
    </row>
    <row r="345" spans="1:21" ht="15.75" hidden="1" outlineLevel="1" x14ac:dyDescent="0.25">
      <c r="A345" s="14"/>
      <c r="B345" s="40" t="s">
        <v>167</v>
      </c>
      <c r="C345" s="7"/>
      <c r="D345" s="41">
        <f t="shared" si="52"/>
        <v>35</v>
      </c>
      <c r="E345" s="37">
        <f>'[4]86. ООО ЧК "Роден"'!$H$21</f>
        <v>2</v>
      </c>
      <c r="F345" s="37">
        <f>'[4]86. ООО ЧК "Роден"'!$H$23</f>
        <v>2</v>
      </c>
      <c r="G345" s="37">
        <f>'[4]86. ООО ЧК "Роден"'!$H$27</f>
        <v>2</v>
      </c>
      <c r="H345" s="37">
        <f>'[4]86. ООО ЧК "Роден"'!$H$30</f>
        <v>3</v>
      </c>
      <c r="I345" s="37">
        <f>'[4]86. ООО ЧК "Роден"'!$H$32</f>
        <v>3</v>
      </c>
      <c r="J345" s="37">
        <f>'[4]86. ООО ЧК "Роден"'!$H$36</f>
        <v>2</v>
      </c>
      <c r="K345" s="37">
        <f>'[4]86. ООО ЧК "Роден"'!$H$39</f>
        <v>1</v>
      </c>
      <c r="L345" s="37">
        <f>'[4]86. ООО ЧК "Роден"'!$H$43</f>
        <v>5</v>
      </c>
      <c r="M345" s="37">
        <f>'[4]86. ООО ЧК "Роден"'!$H$47</f>
        <v>2</v>
      </c>
      <c r="N345" s="37">
        <f>'[4]86. ООО ЧК "Роден"'!$H$50</f>
        <v>5</v>
      </c>
      <c r="O345" s="37">
        <f>'[4]86. ООО ЧК "Роден"'!$H$53</f>
        <v>4</v>
      </c>
      <c r="P345" s="38" t="str">
        <f>'[4]86. ООО ЧК "Роден"'!$H$56</f>
        <v>-</v>
      </c>
      <c r="Q345" s="37">
        <f>'[4]86. ООО ЧК "Роден"'!$H$59</f>
        <v>4</v>
      </c>
      <c r="R345" s="37">
        <f>'[4]86. ООО ЧК "Роден"'!$H$68</f>
        <v>0</v>
      </c>
      <c r="S345" s="28"/>
      <c r="U345" s="153"/>
    </row>
    <row r="346" spans="1:21" ht="15.75" hidden="1" outlineLevel="1" x14ac:dyDescent="0.25">
      <c r="A346" s="14"/>
      <c r="B346" s="40" t="s">
        <v>33</v>
      </c>
      <c r="C346" s="7"/>
      <c r="D346" s="41">
        <f t="shared" si="52"/>
        <v>29</v>
      </c>
      <c r="E346" s="37">
        <f>'[5]86. ООО ЧК "Роден"'!$H$21</f>
        <v>0</v>
      </c>
      <c r="F346" s="37">
        <f>'[5]86. ООО ЧК "Роден"'!$H$23</f>
        <v>2</v>
      </c>
      <c r="G346" s="37">
        <f>'[5]86. ООО ЧК "Роден"'!$H$27</f>
        <v>2</v>
      </c>
      <c r="H346" s="37">
        <f>'[5]86. ООО ЧК "Роден"'!$H$30</f>
        <v>3</v>
      </c>
      <c r="I346" s="37">
        <f>'[5]86. ООО ЧК "Роден"'!$H$32</f>
        <v>3</v>
      </c>
      <c r="J346" s="37">
        <f>'[5]86. ООО ЧК "Роден"'!$H$36</f>
        <v>2</v>
      </c>
      <c r="K346" s="37">
        <f>'[5]86. ООО ЧК "Роден"'!$H$39</f>
        <v>1</v>
      </c>
      <c r="L346" s="37">
        <f>'[5]86. ООО ЧК "Роден"'!$H$43</f>
        <v>1</v>
      </c>
      <c r="M346" s="37">
        <f>'[5]86. ООО ЧК "Роден"'!$H$47</f>
        <v>2</v>
      </c>
      <c r="N346" s="37">
        <f>'[5]86. ООО ЧК "Роден"'!$H$50</f>
        <v>5</v>
      </c>
      <c r="O346" s="37">
        <f>'[5]86. ООО ЧК "Роден"'!$H$53</f>
        <v>4</v>
      </c>
      <c r="P346" s="38">
        <f>'[5]86. ООО ЧК "Роден"'!$H$56</f>
        <v>0</v>
      </c>
      <c r="Q346" s="37">
        <f>'[5]86. ООО ЧК "Роден"'!$H$59</f>
        <v>4</v>
      </c>
      <c r="R346" s="37">
        <f>'[5]86. ООО ЧК "Роден"'!$H$68</f>
        <v>0</v>
      </c>
      <c r="S346" s="28"/>
      <c r="U346" s="153"/>
    </row>
    <row r="347" spans="1:21" ht="15.75" hidden="1" outlineLevel="1" x14ac:dyDescent="0.25">
      <c r="A347" s="14"/>
      <c r="B347" s="40" t="s">
        <v>168</v>
      </c>
      <c r="C347" s="7"/>
      <c r="D347" s="41">
        <f t="shared" si="52"/>
        <v>0</v>
      </c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9"/>
      <c r="Q347" s="37"/>
      <c r="R347" s="37"/>
      <c r="S347" s="28"/>
      <c r="U347" s="153"/>
    </row>
    <row r="348" spans="1:21" ht="47.25" collapsed="1" x14ac:dyDescent="0.25">
      <c r="A348" s="14">
        <v>47</v>
      </c>
      <c r="B348" s="15" t="s">
        <v>238</v>
      </c>
      <c r="C348" s="15" t="s">
        <v>290</v>
      </c>
      <c r="D348" s="41">
        <f t="shared" si="52"/>
        <v>31.2</v>
      </c>
      <c r="E348" s="37">
        <f t="shared" ref="E348:R348" si="54">SUM(E349:E354)/5</f>
        <v>0.8</v>
      </c>
      <c r="F348" s="37">
        <f t="shared" si="54"/>
        <v>2.4</v>
      </c>
      <c r="G348" s="37">
        <f t="shared" si="54"/>
        <v>2</v>
      </c>
      <c r="H348" s="37">
        <f t="shared" si="54"/>
        <v>3</v>
      </c>
      <c r="I348" s="37">
        <f t="shared" si="54"/>
        <v>1.8</v>
      </c>
      <c r="J348" s="37">
        <f t="shared" si="54"/>
        <v>2</v>
      </c>
      <c r="K348" s="37">
        <f t="shared" si="54"/>
        <v>0.8</v>
      </c>
      <c r="L348" s="37">
        <f t="shared" si="54"/>
        <v>5</v>
      </c>
      <c r="M348" s="37">
        <f t="shared" si="54"/>
        <v>0</v>
      </c>
      <c r="N348" s="37">
        <f t="shared" si="54"/>
        <v>4.5999999999999996</v>
      </c>
      <c r="O348" s="37">
        <f t="shared" si="54"/>
        <v>3.6</v>
      </c>
      <c r="P348" s="37">
        <f t="shared" si="54"/>
        <v>0</v>
      </c>
      <c r="Q348" s="37">
        <f t="shared" si="54"/>
        <v>4.2</v>
      </c>
      <c r="R348" s="37">
        <f t="shared" si="54"/>
        <v>1</v>
      </c>
      <c r="S348" s="28"/>
      <c r="T348" s="35">
        <f>SUM(D349:D354)/5-D348</f>
        <v>0</v>
      </c>
      <c r="U348" s="153">
        <f>'прошедшие до комиссии'!M48</f>
        <v>1912386.2</v>
      </c>
    </row>
    <row r="349" spans="1:21" ht="15.75" hidden="1" outlineLevel="1" x14ac:dyDescent="0.25">
      <c r="A349" s="14"/>
      <c r="B349" s="40" t="s">
        <v>313</v>
      </c>
      <c r="C349" s="7"/>
      <c r="D349" s="41">
        <f t="shared" si="52"/>
        <v>31</v>
      </c>
      <c r="E349" s="37">
        <f>'[1]87. ООО "Гастроцентр"'!$H$21</f>
        <v>0</v>
      </c>
      <c r="F349" s="37">
        <f>'[1]87. ООО "Гастроцентр"'!$H$23</f>
        <v>2</v>
      </c>
      <c r="G349" s="37">
        <f>'[1]87. ООО "Гастроцентр"'!$H$27</f>
        <v>2</v>
      </c>
      <c r="H349" s="37">
        <f>'[1]87. ООО "Гастроцентр"'!$H$30</f>
        <v>3</v>
      </c>
      <c r="I349" s="37">
        <f>'[1]87. ООО "Гастроцентр"'!$H$32</f>
        <v>5</v>
      </c>
      <c r="J349" s="37">
        <f>'[1]87. ООО "Гастроцентр"'!$H$36</f>
        <v>2</v>
      </c>
      <c r="K349" s="37">
        <f>'[1]87. ООО "Гастроцентр"'!$H$39</f>
        <v>0</v>
      </c>
      <c r="L349" s="37">
        <f>'[1]87. ООО "Гастроцентр"'!$H$43</f>
        <v>5</v>
      </c>
      <c r="M349" s="37">
        <f>'[1]87. ООО "Гастроцентр"'!$H$47</f>
        <v>0</v>
      </c>
      <c r="N349" s="37">
        <f>'[1]87. ООО "Гастроцентр"'!$H$50</f>
        <v>5</v>
      </c>
      <c r="O349" s="37">
        <f>'[1]87. ООО "Гастроцентр"'!$H$53</f>
        <v>4</v>
      </c>
      <c r="P349" s="38">
        <f>'[1]87. ООО "Гастроцентр"'!$H$56</f>
        <v>0</v>
      </c>
      <c r="Q349" s="37">
        <f>'[1]87. ООО "Гастроцентр"'!$H$59</f>
        <v>3</v>
      </c>
      <c r="R349" s="37">
        <f>'[1]87. ООО "Гастроцентр"'!$H$68</f>
        <v>0</v>
      </c>
      <c r="S349" s="28"/>
      <c r="U349" s="153"/>
    </row>
    <row r="350" spans="1:21" ht="15.75" hidden="1" outlineLevel="1" x14ac:dyDescent="0.25">
      <c r="A350" s="14"/>
      <c r="B350" s="40" t="s">
        <v>165</v>
      </c>
      <c r="C350" s="7"/>
      <c r="D350" s="41">
        <f t="shared" si="52"/>
        <v>33</v>
      </c>
      <c r="E350" s="37">
        <f>'[2]87. ООО "Гастроцентр"'!$H$21</f>
        <v>0</v>
      </c>
      <c r="F350" s="37">
        <f>'[2]87. ООО "Гастроцентр"'!$H$23</f>
        <v>2</v>
      </c>
      <c r="G350" s="37">
        <f>'[2]87. ООО "Гастроцентр"'!$H$27</f>
        <v>2</v>
      </c>
      <c r="H350" s="37">
        <f>'[2]87. ООО "Гастроцентр"'!$H$30</f>
        <v>3</v>
      </c>
      <c r="I350" s="37">
        <f>'[2]87. ООО "Гастроцентр"'!$H$32</f>
        <v>1</v>
      </c>
      <c r="J350" s="37">
        <f>'[2]87. ООО "Гастроцентр"'!$H$36</f>
        <v>2</v>
      </c>
      <c r="K350" s="37">
        <f>'[2]87. ООО "Гастроцентр"'!$H$39</f>
        <v>1</v>
      </c>
      <c r="L350" s="37">
        <f>'[2]87. ООО "Гастроцентр"'!$H$43</f>
        <v>5</v>
      </c>
      <c r="M350" s="37">
        <f>'[2]87. ООО "Гастроцентр"'!$H$47</f>
        <v>0</v>
      </c>
      <c r="N350" s="37">
        <f>'[2]87. ООО "Гастроцентр"'!$H$50</f>
        <v>5</v>
      </c>
      <c r="O350" s="37">
        <f>'[2]87. ООО "Гастроцентр"'!$H$53</f>
        <v>4</v>
      </c>
      <c r="P350" s="38">
        <f>'[2]87. ООО "Гастроцентр"'!$H$56</f>
        <v>0</v>
      </c>
      <c r="Q350" s="37">
        <f>'[2]87. ООО "Гастроцентр"'!$H$59</f>
        <v>3</v>
      </c>
      <c r="R350" s="37">
        <f>'[2]87. ООО "Гастроцентр"'!$H$68</f>
        <v>5</v>
      </c>
      <c r="S350" s="28"/>
      <c r="U350" s="153"/>
    </row>
    <row r="351" spans="1:21" ht="15.75" hidden="1" outlineLevel="1" x14ac:dyDescent="0.25">
      <c r="A351" s="14"/>
      <c r="B351" s="40" t="s">
        <v>166</v>
      </c>
      <c r="C351" s="7"/>
      <c r="D351" s="41">
        <f t="shared" si="52"/>
        <v>33</v>
      </c>
      <c r="E351" s="37">
        <f>'[3]87. ООО "Гастроцентр"'!$H$21</f>
        <v>2</v>
      </c>
      <c r="F351" s="37">
        <f>'[3]87. ООО "Гастроцентр"'!$H$23</f>
        <v>3</v>
      </c>
      <c r="G351" s="37">
        <f>'[3]87. ООО "Гастроцентр"'!$H$27</f>
        <v>2</v>
      </c>
      <c r="H351" s="37">
        <f>'[3]87. ООО "Гастроцентр"'!$H$30</f>
        <v>3</v>
      </c>
      <c r="I351" s="37">
        <f>'[3]87. ООО "Гастроцентр"'!$H$32</f>
        <v>1</v>
      </c>
      <c r="J351" s="37">
        <f>'[3]87. ООО "Гастроцентр"'!$H$36</f>
        <v>2</v>
      </c>
      <c r="K351" s="37">
        <f>'[3]87. ООО "Гастроцентр"'!$H$39</f>
        <v>1</v>
      </c>
      <c r="L351" s="37">
        <f>'[3]87. ООО "Гастроцентр"'!$H$43</f>
        <v>5</v>
      </c>
      <c r="M351" s="37">
        <f>'[3]87. ООО "Гастроцентр"'!$H$47</f>
        <v>0</v>
      </c>
      <c r="N351" s="37">
        <f>'[3]87. ООО "Гастроцентр"'!$H$50</f>
        <v>5</v>
      </c>
      <c r="O351" s="37">
        <f>'[3]87. ООО "Гастроцентр"'!$H$53</f>
        <v>4</v>
      </c>
      <c r="P351" s="38" t="str">
        <f>'[3]87. ООО "Гастроцентр"'!$H$56</f>
        <v>-</v>
      </c>
      <c r="Q351" s="37">
        <f>'[3]87. ООО "Гастроцентр"'!$H$59</f>
        <v>5</v>
      </c>
      <c r="R351" s="37">
        <f>'[3]87. ООО "Гастроцентр"'!$H$68</f>
        <v>0</v>
      </c>
      <c r="S351" s="28"/>
      <c r="U351" s="153"/>
    </row>
    <row r="352" spans="1:21" ht="15.75" hidden="1" outlineLevel="1" x14ac:dyDescent="0.25">
      <c r="A352" s="14"/>
      <c r="B352" s="40" t="s">
        <v>167</v>
      </c>
      <c r="C352" s="7"/>
      <c r="D352" s="41">
        <f t="shared" si="52"/>
        <v>33</v>
      </c>
      <c r="E352" s="37">
        <f>'[4]87. ООО "Гастроцентр"'!$H$21</f>
        <v>2</v>
      </c>
      <c r="F352" s="37">
        <f>'[4]87. ООО "Гастроцентр"'!$H$23</f>
        <v>3</v>
      </c>
      <c r="G352" s="37">
        <f>'[4]87. ООО "Гастроцентр"'!$H$27</f>
        <v>2</v>
      </c>
      <c r="H352" s="37">
        <f>'[4]87. ООО "Гастроцентр"'!$H$30</f>
        <v>3</v>
      </c>
      <c r="I352" s="37">
        <f>'[4]87. ООО "Гастроцентр"'!$H$32</f>
        <v>1</v>
      </c>
      <c r="J352" s="37">
        <f>'[4]87. ООО "Гастроцентр"'!$H$36</f>
        <v>2</v>
      </c>
      <c r="K352" s="37">
        <f>'[4]87. ООО "Гастроцентр"'!$H$39</f>
        <v>1</v>
      </c>
      <c r="L352" s="37">
        <f>'[4]87. ООО "Гастроцентр"'!$H$43</f>
        <v>5</v>
      </c>
      <c r="M352" s="37">
        <f>'[4]87. ООО "Гастроцентр"'!$H$47</f>
        <v>0</v>
      </c>
      <c r="N352" s="37">
        <f>'[4]87. ООО "Гастроцентр"'!$H$50</f>
        <v>5</v>
      </c>
      <c r="O352" s="37">
        <f>'[4]87. ООО "Гастроцентр"'!$H$53</f>
        <v>4</v>
      </c>
      <c r="P352" s="38" t="str">
        <f>'[4]87. ООО "Гастроцентр"'!$H$56</f>
        <v>-</v>
      </c>
      <c r="Q352" s="37">
        <f>'[4]87. ООО "Гастроцентр"'!$H$59</f>
        <v>5</v>
      </c>
      <c r="R352" s="37">
        <f>'[4]87. ООО "Гастроцентр"'!$H$68</f>
        <v>0</v>
      </c>
      <c r="S352" s="28"/>
      <c r="U352" s="153"/>
    </row>
    <row r="353" spans="1:21" ht="15.75" hidden="1" outlineLevel="1" x14ac:dyDescent="0.25">
      <c r="A353" s="14"/>
      <c r="B353" s="40" t="s">
        <v>33</v>
      </c>
      <c r="C353" s="7"/>
      <c r="D353" s="41">
        <f t="shared" si="52"/>
        <v>26</v>
      </c>
      <c r="E353" s="37">
        <f>'[5]87. ООО "Гастроцентр"'!$H$21</f>
        <v>0</v>
      </c>
      <c r="F353" s="37">
        <f>'[5]87. ООО "Гастроцентр"'!$H$23</f>
        <v>2</v>
      </c>
      <c r="G353" s="37">
        <f>'[5]87. ООО "Гастроцентр"'!$H$27</f>
        <v>2</v>
      </c>
      <c r="H353" s="37">
        <f>'[5]87. ООО "Гастроцентр"'!$H$30</f>
        <v>3</v>
      </c>
      <c r="I353" s="37">
        <f>'[5]87. ООО "Гастроцентр"'!$H$32</f>
        <v>1</v>
      </c>
      <c r="J353" s="37">
        <f>'[5]87. ООО "Гастроцентр"'!$H$36</f>
        <v>2</v>
      </c>
      <c r="K353" s="37">
        <f>'[5]87. ООО "Гастроцентр"'!$H$39</f>
        <v>1</v>
      </c>
      <c r="L353" s="37">
        <f>'[5]87. ООО "Гастроцентр"'!$H$43</f>
        <v>5</v>
      </c>
      <c r="M353" s="37">
        <f>'[5]87. ООО "Гастроцентр"'!$H$47</f>
        <v>0</v>
      </c>
      <c r="N353" s="37">
        <f>'[5]87. ООО "Гастроцентр"'!$H$50</f>
        <v>3</v>
      </c>
      <c r="O353" s="37">
        <f>'[5]87. ООО "Гастроцентр"'!$H$53</f>
        <v>2</v>
      </c>
      <c r="P353" s="38">
        <f>'[5]87. ООО "Гастроцентр"'!$H$56</f>
        <v>0</v>
      </c>
      <c r="Q353" s="37">
        <f>'[5]87. ООО "Гастроцентр"'!$H$59</f>
        <v>5</v>
      </c>
      <c r="R353" s="37">
        <f>'[5]87. ООО "Гастроцентр"'!$H$68</f>
        <v>0</v>
      </c>
      <c r="S353" s="28"/>
      <c r="U353" s="153"/>
    </row>
    <row r="354" spans="1:21" ht="15.75" hidden="1" outlineLevel="1" x14ac:dyDescent="0.25">
      <c r="A354" s="14"/>
      <c r="B354" s="40" t="s">
        <v>168</v>
      </c>
      <c r="C354" s="7"/>
      <c r="D354" s="41">
        <f t="shared" si="52"/>
        <v>0</v>
      </c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9"/>
      <c r="Q354" s="37"/>
      <c r="R354" s="37"/>
      <c r="S354" s="28"/>
      <c r="U354" s="153"/>
    </row>
    <row r="355" spans="1:21" ht="15.75" collapsed="1" x14ac:dyDescent="0.25">
      <c r="A355" s="14">
        <v>48</v>
      </c>
      <c r="B355" s="15" t="s">
        <v>239</v>
      </c>
      <c r="C355" s="15" t="s">
        <v>291</v>
      </c>
      <c r="D355" s="41">
        <f t="shared" si="52"/>
        <v>23.999999999999996</v>
      </c>
      <c r="E355" s="37">
        <f t="shared" ref="E355:R355" si="55">SUM(E356:E361)/5</f>
        <v>0.8</v>
      </c>
      <c r="F355" s="37">
        <f t="shared" si="55"/>
        <v>1.4</v>
      </c>
      <c r="G355" s="37">
        <f t="shared" si="55"/>
        <v>2</v>
      </c>
      <c r="H355" s="37">
        <f t="shared" si="55"/>
        <v>3</v>
      </c>
      <c r="I355" s="37">
        <f t="shared" si="55"/>
        <v>3</v>
      </c>
      <c r="J355" s="37">
        <f t="shared" si="55"/>
        <v>2</v>
      </c>
      <c r="K355" s="37">
        <f t="shared" si="55"/>
        <v>1.8</v>
      </c>
      <c r="L355" s="37">
        <f t="shared" si="55"/>
        <v>3.2</v>
      </c>
      <c r="M355" s="37">
        <f>SUM(M356:M361)/4</f>
        <v>0</v>
      </c>
      <c r="N355" s="37">
        <f t="shared" si="55"/>
        <v>4</v>
      </c>
      <c r="O355" s="37">
        <f t="shared" si="55"/>
        <v>0.4</v>
      </c>
      <c r="P355" s="37">
        <f t="shared" si="55"/>
        <v>0</v>
      </c>
      <c r="Q355" s="37">
        <f t="shared" si="55"/>
        <v>2.4</v>
      </c>
      <c r="R355" s="37">
        <f t="shared" si="55"/>
        <v>0</v>
      </c>
      <c r="S355" s="28"/>
      <c r="T355" s="35">
        <f>SUM(D356:D361)/5-D355</f>
        <v>0</v>
      </c>
      <c r="U355" s="153">
        <f>'прошедшие до комиссии'!M49</f>
        <v>771750</v>
      </c>
    </row>
    <row r="356" spans="1:21" ht="15.75" hidden="1" outlineLevel="1" x14ac:dyDescent="0.25">
      <c r="A356" s="14"/>
      <c r="B356" s="40" t="s">
        <v>313</v>
      </c>
      <c r="C356" s="7"/>
      <c r="D356" s="41">
        <f t="shared" si="52"/>
        <v>21</v>
      </c>
      <c r="E356" s="37">
        <f>'[1]90. ООО "Урал-Сетка"'!$H$21</f>
        <v>0</v>
      </c>
      <c r="F356" s="37">
        <f>'[1]90. ООО "Урал-Сетка"'!$H$23</f>
        <v>1</v>
      </c>
      <c r="G356" s="37">
        <f>'[1]90. ООО "Урал-Сетка"'!$H$27</f>
        <v>2</v>
      </c>
      <c r="H356" s="37">
        <f>'[1]90. ООО "Урал-Сетка"'!$H$30</f>
        <v>3</v>
      </c>
      <c r="I356" s="37">
        <f>'[1]90. ООО "Урал-Сетка"'!$H$32</f>
        <v>0</v>
      </c>
      <c r="J356" s="37">
        <f>'[1]90. ООО "Урал-Сетка"'!$H$36</f>
        <v>2</v>
      </c>
      <c r="K356" s="37">
        <f>'[1]90. ООО "Урал-Сетка"'!$H$39</f>
        <v>1</v>
      </c>
      <c r="L356" s="37">
        <f>'[1]90. ООО "Урал-Сетка"'!$H$43</f>
        <v>5</v>
      </c>
      <c r="M356" s="37">
        <f>'[1]90. ООО "Урал-Сетка"'!$H$47</f>
        <v>0</v>
      </c>
      <c r="N356" s="37">
        <f>'[1]90. ООО "Урал-Сетка"'!$H$50</f>
        <v>5</v>
      </c>
      <c r="O356" s="37">
        <f>'[1]90. ООО "Урал-Сетка"'!$H$53</f>
        <v>0</v>
      </c>
      <c r="P356" s="38">
        <f>'[1]90. ООО "Урал-Сетка"'!$H$56</f>
        <v>0</v>
      </c>
      <c r="Q356" s="37">
        <f>'[1]90. ООО "Урал-Сетка"'!$H$59</f>
        <v>2</v>
      </c>
      <c r="R356" s="37">
        <f>'[1]90. ООО "Урал-Сетка"'!$H$68</f>
        <v>0</v>
      </c>
      <c r="S356" s="28"/>
      <c r="U356" s="153"/>
    </row>
    <row r="357" spans="1:21" ht="15.75" hidden="1" outlineLevel="1" x14ac:dyDescent="0.25">
      <c r="A357" s="14"/>
      <c r="B357" s="40" t="s">
        <v>165</v>
      </c>
      <c r="C357" s="7"/>
      <c r="D357" s="41">
        <f t="shared" si="52"/>
        <v>31</v>
      </c>
      <c r="E357" s="37">
        <f>'[2]90. ООО "Урал-Сетка"'!$H$21</f>
        <v>0</v>
      </c>
      <c r="F357" s="37">
        <f>'[2]90. ООО "Урал-Сетка"'!$H$23</f>
        <v>2</v>
      </c>
      <c r="G357" s="37">
        <f>'[2]90. ООО "Урал-Сетка"'!$H$27</f>
        <v>2</v>
      </c>
      <c r="H357" s="37">
        <f>'[2]90. ООО "Урал-Сетка"'!$H$30</f>
        <v>3</v>
      </c>
      <c r="I357" s="37">
        <f>'[2]90. ООО "Урал-Сетка"'!$H$32</f>
        <v>5</v>
      </c>
      <c r="J357" s="37">
        <f>'[2]90. ООО "Урал-Сетка"'!$H$36</f>
        <v>2</v>
      </c>
      <c r="K357" s="37">
        <f>'[2]90. ООО "Урал-Сетка"'!$H$39</f>
        <v>5</v>
      </c>
      <c r="L357" s="37">
        <f>'[2]90. ООО "Урал-Сетка"'!$H$43</f>
        <v>1</v>
      </c>
      <c r="M357" s="37">
        <f>'[2]90. ООО "Урал-Сетка"'!$H$47</f>
        <v>0</v>
      </c>
      <c r="N357" s="37">
        <f>'[2]90. ООО "Урал-Сетка"'!$H$50</f>
        <v>5</v>
      </c>
      <c r="O357" s="37">
        <f>'[2]90. ООО "Урал-Сетка"'!$H$53</f>
        <v>2</v>
      </c>
      <c r="P357" s="38" t="str">
        <f>'[2]90. ООО "Урал-Сетка"'!$H$56</f>
        <v>-</v>
      </c>
      <c r="Q357" s="37">
        <f>'[2]90. ООО "Урал-Сетка"'!$H$59</f>
        <v>4</v>
      </c>
      <c r="R357" s="37">
        <f>'[2]90. ООО "Урал-Сетка"'!$H$68</f>
        <v>0</v>
      </c>
      <c r="S357" s="28"/>
      <c r="U357" s="153"/>
    </row>
    <row r="358" spans="1:21" ht="15.75" hidden="1" outlineLevel="1" x14ac:dyDescent="0.25">
      <c r="A358" s="14"/>
      <c r="B358" s="40" t="s">
        <v>166</v>
      </c>
      <c r="C358" s="7"/>
      <c r="D358" s="41">
        <f t="shared" si="52"/>
        <v>28</v>
      </c>
      <c r="E358" s="37">
        <f>'[3]90. ООО "Урал-Сетка"'!$H$21</f>
        <v>2</v>
      </c>
      <c r="F358" s="37">
        <f>'[3]90. ООО "Урал-Сетка"'!$H$23</f>
        <v>1</v>
      </c>
      <c r="G358" s="37">
        <f>'[3]90. ООО "Урал-Сетка"'!$H$27</f>
        <v>2</v>
      </c>
      <c r="H358" s="37">
        <f>'[3]90. ООО "Урал-Сетка"'!$H$30</f>
        <v>3</v>
      </c>
      <c r="I358" s="37">
        <f>'[3]90. ООО "Урал-Сетка"'!$H$32</f>
        <v>5</v>
      </c>
      <c r="J358" s="37">
        <f>'[3]90. ООО "Урал-Сетка"'!$H$36</f>
        <v>2</v>
      </c>
      <c r="K358" s="37">
        <f>'[3]90. ООО "Урал-Сетка"'!$H$39</f>
        <v>1</v>
      </c>
      <c r="L358" s="37">
        <f>'[3]90. ООО "Урал-Сетка"'!$H$43</f>
        <v>5</v>
      </c>
      <c r="M358" s="37" t="str">
        <f>'[3]90. ООО "Урал-Сетка"'!$H$47</f>
        <v>н/д</v>
      </c>
      <c r="N358" s="37">
        <f>'[3]90. ООО "Урал-Сетка"'!$H$50</f>
        <v>5</v>
      </c>
      <c r="O358" s="37">
        <f>'[3]90. ООО "Урал-Сетка"'!$H$53</f>
        <v>0</v>
      </c>
      <c r="P358" s="38" t="str">
        <f>'[3]90. ООО "Урал-Сетка"'!$H$56</f>
        <v>-</v>
      </c>
      <c r="Q358" s="37">
        <f>'[3]90. ООО "Урал-Сетка"'!$H$59</f>
        <v>2</v>
      </c>
      <c r="R358" s="37">
        <f>'[3]90. ООО "Урал-Сетка"'!$H$68</f>
        <v>0</v>
      </c>
      <c r="S358" s="28"/>
      <c r="U358" s="153"/>
    </row>
    <row r="359" spans="1:21" ht="15.75" hidden="1" outlineLevel="1" x14ac:dyDescent="0.25">
      <c r="A359" s="14"/>
      <c r="B359" s="40" t="s">
        <v>167</v>
      </c>
      <c r="C359" s="7"/>
      <c r="D359" s="41">
        <f t="shared" si="52"/>
        <v>28</v>
      </c>
      <c r="E359" s="37">
        <f>'[4]90. ООО "Урал-Сетка"'!$H$21</f>
        <v>2</v>
      </c>
      <c r="F359" s="37">
        <f>'[4]90. ООО "Урал-Сетка"'!$H$23</f>
        <v>1</v>
      </c>
      <c r="G359" s="37">
        <f>'[4]90. ООО "Урал-Сетка"'!$H$27</f>
        <v>2</v>
      </c>
      <c r="H359" s="37">
        <f>'[4]90. ООО "Урал-Сетка"'!$H$30</f>
        <v>3</v>
      </c>
      <c r="I359" s="37">
        <f>'[4]90. ООО "Урал-Сетка"'!$H$32</f>
        <v>5</v>
      </c>
      <c r="J359" s="37">
        <f>'[4]90. ООО "Урал-Сетка"'!$H$36</f>
        <v>2</v>
      </c>
      <c r="K359" s="37">
        <f>'[4]90. ООО "Урал-Сетка"'!$H$39</f>
        <v>1</v>
      </c>
      <c r="L359" s="37">
        <f>'[4]90. ООО "Урал-Сетка"'!$H$43</f>
        <v>5</v>
      </c>
      <c r="M359" s="37">
        <f>'[4]90. ООО "Урал-Сетка"'!$H$47</f>
        <v>0</v>
      </c>
      <c r="N359" s="37">
        <f>'[4]90. ООО "Урал-Сетка"'!$H$50</f>
        <v>5</v>
      </c>
      <c r="O359" s="37">
        <f>'[4]90. ООО "Урал-Сетка"'!$H$53</f>
        <v>0</v>
      </c>
      <c r="P359" s="38" t="str">
        <f>'[4]90. ООО "Урал-Сетка"'!$H$56</f>
        <v>-</v>
      </c>
      <c r="Q359" s="37">
        <f>'[4]90. ООО "Урал-Сетка"'!$H$59</f>
        <v>2</v>
      </c>
      <c r="R359" s="37">
        <f>'[4]90. ООО "Урал-Сетка"'!$H$68</f>
        <v>0</v>
      </c>
      <c r="S359" s="28"/>
      <c r="U359" s="153"/>
    </row>
    <row r="360" spans="1:21" ht="15.75" hidden="1" outlineLevel="1" x14ac:dyDescent="0.25">
      <c r="A360" s="14"/>
      <c r="B360" s="40" t="s">
        <v>33</v>
      </c>
      <c r="C360" s="7"/>
      <c r="D360" s="41">
        <f t="shared" si="52"/>
        <v>12</v>
      </c>
      <c r="E360" s="37">
        <f>'[5]90. ООО "Урал-Сетка"'!$H$21</f>
        <v>0</v>
      </c>
      <c r="F360" s="37">
        <f>'[5]90. ООО "Урал-Сетка"'!$H$23</f>
        <v>2</v>
      </c>
      <c r="G360" s="37">
        <f>'[5]90. ООО "Урал-Сетка"'!$H$27</f>
        <v>2</v>
      </c>
      <c r="H360" s="37">
        <f>'[5]90. ООО "Урал-Сетка"'!$H$30</f>
        <v>3</v>
      </c>
      <c r="I360" s="37">
        <f>'[5]90. ООО "Урал-Сетка"'!$H$32</f>
        <v>0</v>
      </c>
      <c r="J360" s="37">
        <f>'[5]90. ООО "Урал-Сетка"'!$H$36</f>
        <v>2</v>
      </c>
      <c r="K360" s="37">
        <f>'[5]90. ООО "Урал-Сетка"'!$H$39</f>
        <v>1</v>
      </c>
      <c r="L360" s="37">
        <f>'[5]90. ООО "Урал-Сетка"'!$H$43</f>
        <v>0</v>
      </c>
      <c r="M360" s="37">
        <f>'[5]90. ООО "Урал-Сетка"'!$H$47</f>
        <v>0</v>
      </c>
      <c r="N360" s="37">
        <f>'[5]90. ООО "Урал-Сетка"'!$H$50</f>
        <v>0</v>
      </c>
      <c r="O360" s="37">
        <f>'[5]90. ООО "Урал-Сетка"'!$H$53</f>
        <v>0</v>
      </c>
      <c r="P360" s="38">
        <f>'[5]90. ООО "Урал-Сетка"'!$H$56</f>
        <v>0</v>
      </c>
      <c r="Q360" s="37">
        <f>'[5]90. ООО "Урал-Сетка"'!$H$59</f>
        <v>2</v>
      </c>
      <c r="R360" s="37">
        <f>'[5]90. ООО "Урал-Сетка"'!$H$68</f>
        <v>0</v>
      </c>
      <c r="S360" s="28"/>
      <c r="U360" s="153"/>
    </row>
    <row r="361" spans="1:21" ht="15.75" hidden="1" outlineLevel="1" x14ac:dyDescent="0.25">
      <c r="A361" s="14"/>
      <c r="B361" s="40" t="s">
        <v>168</v>
      </c>
      <c r="C361" s="7"/>
      <c r="D361" s="41">
        <f t="shared" si="52"/>
        <v>0</v>
      </c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9"/>
      <c r="Q361" s="37"/>
      <c r="R361" s="37"/>
      <c r="S361" s="28"/>
      <c r="U361" s="153"/>
    </row>
    <row r="362" spans="1:21" ht="31.5" collapsed="1" x14ac:dyDescent="0.25">
      <c r="A362" s="14">
        <v>49</v>
      </c>
      <c r="B362" s="15" t="s">
        <v>240</v>
      </c>
      <c r="C362" s="15" t="s">
        <v>292</v>
      </c>
      <c r="D362" s="41">
        <f t="shared" si="52"/>
        <v>25.599999999999998</v>
      </c>
      <c r="E362" s="37">
        <f t="shared" ref="E362:R362" si="56">SUM(E363:E368)/5</f>
        <v>0.8</v>
      </c>
      <c r="F362" s="37">
        <f t="shared" si="56"/>
        <v>3</v>
      </c>
      <c r="G362" s="37">
        <f t="shared" si="56"/>
        <v>2</v>
      </c>
      <c r="H362" s="37">
        <f t="shared" si="56"/>
        <v>3</v>
      </c>
      <c r="I362" s="37">
        <f t="shared" si="56"/>
        <v>5</v>
      </c>
      <c r="J362" s="37">
        <f t="shared" si="56"/>
        <v>2</v>
      </c>
      <c r="K362" s="37">
        <f t="shared" si="56"/>
        <v>3.8</v>
      </c>
      <c r="L362" s="37">
        <f t="shared" si="56"/>
        <v>0.8</v>
      </c>
      <c r="M362" s="37">
        <f t="shared" si="56"/>
        <v>0</v>
      </c>
      <c r="N362" s="37">
        <f t="shared" si="56"/>
        <v>2.4</v>
      </c>
      <c r="O362" s="37">
        <f t="shared" si="56"/>
        <v>0.4</v>
      </c>
      <c r="P362" s="37">
        <f t="shared" si="56"/>
        <v>0</v>
      </c>
      <c r="Q362" s="37">
        <f t="shared" si="56"/>
        <v>2.4</v>
      </c>
      <c r="R362" s="37">
        <f t="shared" si="56"/>
        <v>0</v>
      </c>
      <c r="S362" s="28"/>
      <c r="T362" s="35">
        <f>SUM(D363:D368)/5-D362</f>
        <v>0</v>
      </c>
      <c r="U362" s="153">
        <f>'прошедшие до комиссии'!M50</f>
        <v>3512507.85</v>
      </c>
    </row>
    <row r="363" spans="1:21" ht="15.75" hidden="1" outlineLevel="1" x14ac:dyDescent="0.25">
      <c r="A363" s="14"/>
      <c r="B363" s="40" t="s">
        <v>313</v>
      </c>
      <c r="C363" s="7"/>
      <c r="D363" s="41">
        <f t="shared" si="52"/>
        <v>26</v>
      </c>
      <c r="E363" s="37">
        <f>'[1]92.  ООО "Гутен-Лаб"'!$H$21</f>
        <v>0</v>
      </c>
      <c r="F363" s="37">
        <f>'[1]92.  ООО "Гутен-Лаб"'!$H$23</f>
        <v>3</v>
      </c>
      <c r="G363" s="37">
        <f>'[1]92.  ООО "Гутен-Лаб"'!$H$27</f>
        <v>2</v>
      </c>
      <c r="H363" s="37">
        <f>'[1]92.  ООО "Гутен-Лаб"'!$H$30</f>
        <v>3</v>
      </c>
      <c r="I363" s="37">
        <f>'[1]92.  ООО "Гутен-Лаб"'!$H$32</f>
        <v>5</v>
      </c>
      <c r="J363" s="37">
        <f>'[1]92.  ООО "Гутен-Лаб"'!$H$36</f>
        <v>2</v>
      </c>
      <c r="K363" s="37">
        <f>'[1]92.  ООО "Гутен-Лаб"'!$H$39</f>
        <v>5</v>
      </c>
      <c r="L363" s="37">
        <f>'[1]92.  ООО "Гутен-Лаб"'!$H$43</f>
        <v>1</v>
      </c>
      <c r="M363" s="37">
        <f>'[1]92.  ООО "Гутен-Лаб"'!$H$47</f>
        <v>0</v>
      </c>
      <c r="N363" s="37">
        <f>'[1]92.  ООО "Гутен-Лаб"'!$H$50</f>
        <v>3</v>
      </c>
      <c r="O363" s="37">
        <f>'[1]92.  ООО "Гутен-Лаб"'!$H$53</f>
        <v>0</v>
      </c>
      <c r="P363" s="38">
        <f>'[1]92.  ООО "Гутен-Лаб"'!$H$56</f>
        <v>0</v>
      </c>
      <c r="Q363" s="37">
        <f>'[1]92.  ООО "Гутен-Лаб"'!$H$59</f>
        <v>2</v>
      </c>
      <c r="R363" s="37">
        <f>'[1]92.  ООО "Гутен-Лаб"'!$H$68</f>
        <v>0</v>
      </c>
      <c r="S363" s="28"/>
      <c r="U363" s="153"/>
    </row>
    <row r="364" spans="1:21" ht="15.75" hidden="1" outlineLevel="1" x14ac:dyDescent="0.25">
      <c r="A364" s="14"/>
      <c r="B364" s="40" t="s">
        <v>165</v>
      </c>
      <c r="C364" s="7"/>
      <c r="D364" s="41">
        <f t="shared" si="52"/>
        <v>30</v>
      </c>
      <c r="E364" s="37">
        <f>'[2]92.  ООО "Гутен-Лаб"'!$H$21</f>
        <v>0</v>
      </c>
      <c r="F364" s="37">
        <f>'[2]92.  ООО "Гутен-Лаб"'!$H$23</f>
        <v>3</v>
      </c>
      <c r="G364" s="37">
        <f>'[2]92.  ООО "Гутен-Лаб"'!$H$27</f>
        <v>2</v>
      </c>
      <c r="H364" s="37">
        <f>'[2]92.  ООО "Гутен-Лаб"'!$H$30</f>
        <v>3</v>
      </c>
      <c r="I364" s="37">
        <f>'[2]92.  ООО "Гутен-Лаб"'!$H$32</f>
        <v>5</v>
      </c>
      <c r="J364" s="37">
        <f>'[2]92.  ООО "Гутен-Лаб"'!$H$36</f>
        <v>2</v>
      </c>
      <c r="K364" s="37">
        <f>'[2]92.  ООО "Гутен-Лаб"'!$H$39</f>
        <v>5</v>
      </c>
      <c r="L364" s="37">
        <f>'[2]92.  ООО "Гутен-Лаб"'!$H$43</f>
        <v>1</v>
      </c>
      <c r="M364" s="37">
        <f>'[2]92.  ООО "Гутен-Лаб"'!$H$47</f>
        <v>0</v>
      </c>
      <c r="N364" s="37">
        <f>'[2]92.  ООО "Гутен-Лаб"'!$H$50</f>
        <v>3</v>
      </c>
      <c r="O364" s="37">
        <f>'[2]92.  ООО "Гутен-Лаб"'!$H$53</f>
        <v>2</v>
      </c>
      <c r="P364" s="38" t="str">
        <f>'[2]92.  ООО "Гутен-Лаб"'!$H$56</f>
        <v>-</v>
      </c>
      <c r="Q364" s="37">
        <f>'[2]92.  ООО "Гутен-Лаб"'!$H$59</f>
        <v>4</v>
      </c>
      <c r="R364" s="37">
        <f>'[2]92.  ООО "Гутен-Лаб"'!$H$68</f>
        <v>0</v>
      </c>
      <c r="S364" s="28"/>
      <c r="U364" s="153"/>
    </row>
    <row r="365" spans="1:21" ht="15.75" hidden="1" outlineLevel="1" x14ac:dyDescent="0.25">
      <c r="A365" s="14"/>
      <c r="B365" s="40" t="s">
        <v>166</v>
      </c>
      <c r="C365" s="7"/>
      <c r="D365" s="41">
        <f t="shared" si="52"/>
        <v>26</v>
      </c>
      <c r="E365" s="37">
        <f>'[3]92.  ООО "Гутен-Лаб"'!$H$21</f>
        <v>2</v>
      </c>
      <c r="F365" s="37">
        <f>'[3]92.  ООО "Гутен-Лаб"'!$H$23</f>
        <v>3</v>
      </c>
      <c r="G365" s="37">
        <f>'[3]92.  ООО "Гутен-Лаб"'!$H$27</f>
        <v>2</v>
      </c>
      <c r="H365" s="37">
        <f>'[3]92.  ООО "Гутен-Лаб"'!$H$30</f>
        <v>3</v>
      </c>
      <c r="I365" s="37">
        <f>'[3]92.  ООО "Гутен-Лаб"'!$H$32</f>
        <v>5</v>
      </c>
      <c r="J365" s="37">
        <f>'[3]92.  ООО "Гутен-Лаб"'!$H$36</f>
        <v>2</v>
      </c>
      <c r="K365" s="37">
        <f>'[3]92.  ООО "Гутен-Лаб"'!$H$39</f>
        <v>3</v>
      </c>
      <c r="L365" s="37">
        <f>'[3]92.  ООО "Гутен-Лаб"'!$H$43</f>
        <v>1</v>
      </c>
      <c r="M365" s="37" t="str">
        <f>'[3]92.  ООО "Гутен-Лаб"'!$H$47</f>
        <v>-</v>
      </c>
      <c r="N365" s="37">
        <f>'[3]92.  ООО "Гутен-Лаб"'!$H$50</f>
        <v>3</v>
      </c>
      <c r="O365" s="37">
        <f>'[3]92.  ООО "Гутен-Лаб"'!$H$53</f>
        <v>0</v>
      </c>
      <c r="P365" s="38" t="str">
        <f>'[3]92.  ООО "Гутен-Лаб"'!$H$56</f>
        <v>-</v>
      </c>
      <c r="Q365" s="37">
        <f>'[3]92.  ООО "Гутен-Лаб"'!$H$59</f>
        <v>2</v>
      </c>
      <c r="R365" s="37">
        <f>'[3]92.  ООО "Гутен-Лаб"'!$H$68</f>
        <v>0</v>
      </c>
      <c r="S365" s="28"/>
      <c r="U365" s="153"/>
    </row>
    <row r="366" spans="1:21" ht="15.75" hidden="1" outlineLevel="1" x14ac:dyDescent="0.25">
      <c r="A366" s="14"/>
      <c r="B366" s="40" t="s">
        <v>167</v>
      </c>
      <c r="C366" s="7"/>
      <c r="D366" s="41">
        <f t="shared" si="52"/>
        <v>26</v>
      </c>
      <c r="E366" s="37">
        <f>'[4]92.  ООО "Гутен-Лаб"'!$H$21</f>
        <v>2</v>
      </c>
      <c r="F366" s="37">
        <f>'[4]92.  ООО "Гутен-Лаб"'!$H$23</f>
        <v>3</v>
      </c>
      <c r="G366" s="37">
        <f>'[4]92.  ООО "Гутен-Лаб"'!$H$27</f>
        <v>2</v>
      </c>
      <c r="H366" s="37">
        <f>'[4]92.  ООО "Гутен-Лаб"'!$H$30</f>
        <v>3</v>
      </c>
      <c r="I366" s="37">
        <f>'[4]92.  ООО "Гутен-Лаб"'!$H$32</f>
        <v>5</v>
      </c>
      <c r="J366" s="37">
        <f>'[4]92.  ООО "Гутен-Лаб"'!$H$36</f>
        <v>2</v>
      </c>
      <c r="K366" s="37">
        <f>'[4]92.  ООО "Гутен-Лаб"'!$H$39</f>
        <v>3</v>
      </c>
      <c r="L366" s="37">
        <f>'[4]92.  ООО "Гутен-Лаб"'!$H$43</f>
        <v>1</v>
      </c>
      <c r="M366" s="37" t="str">
        <f>'[4]92.  ООО "Гутен-Лаб"'!$H$47</f>
        <v>-</v>
      </c>
      <c r="N366" s="37">
        <f>'[4]92.  ООО "Гутен-Лаб"'!$H$50</f>
        <v>3</v>
      </c>
      <c r="O366" s="37">
        <f>'[4]92.  ООО "Гутен-Лаб"'!$H$53</f>
        <v>0</v>
      </c>
      <c r="P366" s="38" t="str">
        <f>'[4]92.  ООО "Гутен-Лаб"'!$H$56</f>
        <v>-</v>
      </c>
      <c r="Q366" s="37">
        <f>'[4]92.  ООО "Гутен-Лаб"'!$H$59</f>
        <v>2</v>
      </c>
      <c r="R366" s="37">
        <f>'[4]92.  ООО "Гутен-Лаб"'!$H$68</f>
        <v>0</v>
      </c>
      <c r="S366" s="28"/>
      <c r="U366" s="153"/>
    </row>
    <row r="367" spans="1:21" ht="15.75" hidden="1" outlineLevel="1" x14ac:dyDescent="0.25">
      <c r="A367" s="14"/>
      <c r="B367" s="40" t="s">
        <v>33</v>
      </c>
      <c r="C367" s="7"/>
      <c r="D367" s="41">
        <f t="shared" si="52"/>
        <v>20</v>
      </c>
      <c r="E367" s="37">
        <f>'[5]92.  ООО "Гутен-Лаб"'!$H$21</f>
        <v>0</v>
      </c>
      <c r="F367" s="37">
        <f>'[5]92.  ООО "Гутен-Лаб"'!$H$23</f>
        <v>3</v>
      </c>
      <c r="G367" s="37">
        <f>'[5]92.  ООО "Гутен-Лаб"'!$H$27</f>
        <v>2</v>
      </c>
      <c r="H367" s="37">
        <f>'[5]92.  ООО "Гутен-Лаб"'!$H$30</f>
        <v>3</v>
      </c>
      <c r="I367" s="37">
        <f>'[5]92.  ООО "Гутен-Лаб"'!$H$32</f>
        <v>5</v>
      </c>
      <c r="J367" s="37">
        <f>'[5]92.  ООО "Гутен-Лаб"'!$H$36</f>
        <v>2</v>
      </c>
      <c r="K367" s="37">
        <f>'[5]92.  ООО "Гутен-Лаб"'!$H$39</f>
        <v>3</v>
      </c>
      <c r="L367" s="37">
        <f>'[5]92.  ООО "Гутен-Лаб"'!$H$43</f>
        <v>0</v>
      </c>
      <c r="M367" s="37">
        <f>'[5]92.  ООО "Гутен-Лаб"'!$H$47</f>
        <v>0</v>
      </c>
      <c r="N367" s="37">
        <f>'[5]92.  ООО "Гутен-Лаб"'!$H$50</f>
        <v>0</v>
      </c>
      <c r="O367" s="37">
        <f>'[5]92.  ООО "Гутен-Лаб"'!$H$53</f>
        <v>0</v>
      </c>
      <c r="P367" s="38">
        <f>'[5]92.  ООО "Гутен-Лаб"'!$H$56</f>
        <v>0</v>
      </c>
      <c r="Q367" s="37">
        <f>'[5]92.  ООО "Гутен-Лаб"'!$H$59</f>
        <v>2</v>
      </c>
      <c r="R367" s="37">
        <f>'[5]92.  ООО "Гутен-Лаб"'!$H$68</f>
        <v>0</v>
      </c>
      <c r="S367" s="28"/>
      <c r="U367" s="153"/>
    </row>
    <row r="368" spans="1:21" ht="15.75" hidden="1" outlineLevel="1" x14ac:dyDescent="0.25">
      <c r="A368" s="14"/>
      <c r="B368" s="40" t="s">
        <v>168</v>
      </c>
      <c r="C368" s="7"/>
      <c r="D368" s="41">
        <f t="shared" si="52"/>
        <v>0</v>
      </c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9"/>
      <c r="Q368" s="37"/>
      <c r="R368" s="37"/>
      <c r="S368" s="28"/>
      <c r="U368" s="153"/>
    </row>
    <row r="369" spans="1:21" ht="31.5" collapsed="1" x14ac:dyDescent="0.25">
      <c r="A369" s="14">
        <v>50</v>
      </c>
      <c r="B369" s="15" t="s">
        <v>241</v>
      </c>
      <c r="C369" s="15" t="s">
        <v>293</v>
      </c>
      <c r="D369" s="41">
        <f t="shared" si="52"/>
        <v>30.599999999999998</v>
      </c>
      <c r="E369" s="37">
        <f t="shared" ref="E369:R369" si="57">SUM(E370:E375)/5</f>
        <v>0.8</v>
      </c>
      <c r="F369" s="37">
        <f t="shared" si="57"/>
        <v>3</v>
      </c>
      <c r="G369" s="37">
        <f t="shared" si="57"/>
        <v>2</v>
      </c>
      <c r="H369" s="37">
        <f t="shared" si="57"/>
        <v>3</v>
      </c>
      <c r="I369" s="37">
        <f t="shared" si="57"/>
        <v>3.8</v>
      </c>
      <c r="J369" s="37">
        <f t="shared" si="57"/>
        <v>2</v>
      </c>
      <c r="K369" s="37">
        <f t="shared" si="57"/>
        <v>2.2000000000000002</v>
      </c>
      <c r="L369" s="37">
        <f t="shared" si="57"/>
        <v>2.2000000000000002</v>
      </c>
      <c r="M369" s="37">
        <f t="shared" si="57"/>
        <v>1.2</v>
      </c>
      <c r="N369" s="37">
        <f t="shared" si="57"/>
        <v>5</v>
      </c>
      <c r="O369" s="37">
        <f t="shared" si="57"/>
        <v>1.2</v>
      </c>
      <c r="P369" s="37">
        <f t="shared" si="57"/>
        <v>0</v>
      </c>
      <c r="Q369" s="37">
        <f t="shared" si="57"/>
        <v>4.2</v>
      </c>
      <c r="R369" s="37">
        <f t="shared" si="57"/>
        <v>0</v>
      </c>
      <c r="S369" s="28"/>
      <c r="T369" s="35">
        <f>SUM(D370:D375)/5-D369</f>
        <v>0</v>
      </c>
      <c r="U369" s="153">
        <f>'прошедшие до комиссии'!M51</f>
        <v>1253024.49</v>
      </c>
    </row>
    <row r="370" spans="1:21" ht="15.75" hidden="1" outlineLevel="1" x14ac:dyDescent="0.25">
      <c r="A370" s="14"/>
      <c r="B370" s="40" t="s">
        <v>313</v>
      </c>
      <c r="C370" s="7"/>
      <c r="D370" s="41">
        <f t="shared" si="52"/>
        <v>32</v>
      </c>
      <c r="E370" s="37">
        <f>'[1]93.  ООО "Гутен-Таг"'!$H$21</f>
        <v>0</v>
      </c>
      <c r="F370" s="37">
        <f>'[1]93.  ООО "Гутен-Таг"'!$H$23</f>
        <v>3</v>
      </c>
      <c r="G370" s="37">
        <f>'[1]93.  ООО "Гутен-Таг"'!$H$27</f>
        <v>2</v>
      </c>
      <c r="H370" s="37">
        <f>'[1]93.  ООО "Гутен-Таг"'!$H$30</f>
        <v>3</v>
      </c>
      <c r="I370" s="37">
        <f>'[1]93.  ООО "Гутен-Таг"'!$H$32</f>
        <v>5</v>
      </c>
      <c r="J370" s="37">
        <f>'[1]93.  ООО "Гутен-Таг"'!$H$36</f>
        <v>2</v>
      </c>
      <c r="K370" s="37">
        <f>'[1]93.  ООО "Гутен-Таг"'!$H$39</f>
        <v>3</v>
      </c>
      <c r="L370" s="37">
        <f>'[1]93.  ООО "Гутен-Таг"'!$H$43</f>
        <v>3</v>
      </c>
      <c r="M370" s="37">
        <f>'[1]93.  ООО "Гутен-Таг"'!$H$47</f>
        <v>4</v>
      </c>
      <c r="N370" s="37">
        <f>'[1]93.  ООО "Гутен-Таг"'!$H$50</f>
        <v>5</v>
      </c>
      <c r="O370" s="37">
        <f>'[1]93.  ООО "Гутен-Таг"'!$H$53</f>
        <v>0</v>
      </c>
      <c r="P370" s="38">
        <f>'[1]93.  ООО "Гутен-Таг"'!$H$56</f>
        <v>0</v>
      </c>
      <c r="Q370" s="37">
        <f>'[1]93.  ООО "Гутен-Таг"'!$H$59</f>
        <v>2</v>
      </c>
      <c r="R370" s="37">
        <f>'[1]93.  ООО "Гутен-Таг"'!$H$68</f>
        <v>0</v>
      </c>
      <c r="S370" s="29"/>
      <c r="U370" s="153"/>
    </row>
    <row r="371" spans="1:21" ht="15.75" hidden="1" outlineLevel="1" x14ac:dyDescent="0.25">
      <c r="A371" s="14"/>
      <c r="B371" s="40" t="s">
        <v>165</v>
      </c>
      <c r="C371" s="7"/>
      <c r="D371" s="41">
        <f t="shared" si="52"/>
        <v>32</v>
      </c>
      <c r="E371" s="37">
        <f>'[2]93.  ООО "Гутен-Таг"'!$H$21</f>
        <v>0</v>
      </c>
      <c r="F371" s="37">
        <f>'[2]93.  ООО "Гутен-Таг"'!$H$23</f>
        <v>3</v>
      </c>
      <c r="G371" s="37">
        <f>'[2]93.  ООО "Гутен-Таг"'!$H$27</f>
        <v>2</v>
      </c>
      <c r="H371" s="37">
        <f>'[2]93.  ООО "Гутен-Таг"'!$H$30</f>
        <v>3</v>
      </c>
      <c r="I371" s="37">
        <f>'[2]93.  ООО "Гутен-Таг"'!$H$32</f>
        <v>5</v>
      </c>
      <c r="J371" s="37">
        <f>'[2]93.  ООО "Гутен-Таг"'!$H$36</f>
        <v>2</v>
      </c>
      <c r="K371" s="37">
        <f>'[2]93.  ООО "Гутен-Таг"'!$H$39</f>
        <v>5</v>
      </c>
      <c r="L371" s="37">
        <f>'[2]93.  ООО "Гутен-Таг"'!$H$43</f>
        <v>1</v>
      </c>
      <c r="M371" s="37">
        <f>'[2]93.  ООО "Гутен-Таг"'!$H$47</f>
        <v>0</v>
      </c>
      <c r="N371" s="37">
        <f>'[2]93.  ООО "Гутен-Таг"'!$H$50</f>
        <v>5</v>
      </c>
      <c r="O371" s="37">
        <f>'[2]93.  ООО "Гутен-Таг"'!$H$53</f>
        <v>2</v>
      </c>
      <c r="P371" s="38" t="str">
        <f>'[2]93.  ООО "Гутен-Таг"'!$H$56</f>
        <v>-</v>
      </c>
      <c r="Q371" s="37">
        <f>'[2]93.  ООО "Гутен-Таг"'!$H$59</f>
        <v>4</v>
      </c>
      <c r="R371" s="37">
        <f>'[2]93.  ООО "Гутен-Таг"'!$H$68</f>
        <v>0</v>
      </c>
      <c r="S371" s="29"/>
      <c r="U371" s="153"/>
    </row>
    <row r="372" spans="1:21" ht="15.75" hidden="1" outlineLevel="1" x14ac:dyDescent="0.25">
      <c r="A372" s="14"/>
      <c r="B372" s="40" t="s">
        <v>166</v>
      </c>
      <c r="C372" s="7"/>
      <c r="D372" s="41">
        <f t="shared" si="52"/>
        <v>29</v>
      </c>
      <c r="E372" s="37">
        <f>'[3]93.  ООО "Гутен-Таг"'!$H$21</f>
        <v>2</v>
      </c>
      <c r="F372" s="37">
        <f>'[3]93.  ООО "Гутен-Таг"'!$H$23</f>
        <v>3</v>
      </c>
      <c r="G372" s="37">
        <f>'[3]93.  ООО "Гутен-Таг"'!$H$27</f>
        <v>2</v>
      </c>
      <c r="H372" s="37">
        <f>'[3]93.  ООО "Гутен-Таг"'!$H$30</f>
        <v>3</v>
      </c>
      <c r="I372" s="37">
        <f>'[3]93.  ООО "Гутен-Таг"'!$H$32</f>
        <v>3</v>
      </c>
      <c r="J372" s="37">
        <f>'[3]93.  ООО "Гутен-Таг"'!$H$36</f>
        <v>2</v>
      </c>
      <c r="K372" s="37">
        <f>'[3]93.  ООО "Гутен-Таг"'!$H$39</f>
        <v>1</v>
      </c>
      <c r="L372" s="37">
        <f>'[3]93.  ООО "Гутен-Таг"'!$H$43</f>
        <v>3</v>
      </c>
      <c r="M372" s="37" t="str">
        <f>'[3]93.  ООО "Гутен-Таг"'!$H$47</f>
        <v>-</v>
      </c>
      <c r="N372" s="37">
        <f>'[3]93.  ООО "Гутен-Таг"'!$H$50</f>
        <v>5</v>
      </c>
      <c r="O372" s="37">
        <f>'[3]93.  ООО "Гутен-Таг"'!$H$53</f>
        <v>0</v>
      </c>
      <c r="P372" s="38" t="str">
        <f>'[3]93.  ООО "Гутен-Таг"'!$H$56</f>
        <v>-</v>
      </c>
      <c r="Q372" s="37">
        <f>'[3]93.  ООО "Гутен-Таг"'!$H$59</f>
        <v>5</v>
      </c>
      <c r="R372" s="37">
        <f>'[3]93.  ООО "Гутен-Таг"'!$H$68</f>
        <v>0</v>
      </c>
      <c r="S372" s="29"/>
      <c r="U372" s="153"/>
    </row>
    <row r="373" spans="1:21" ht="15.75" hidden="1" outlineLevel="1" x14ac:dyDescent="0.25">
      <c r="A373" s="14"/>
      <c r="B373" s="40" t="s">
        <v>167</v>
      </c>
      <c r="C373" s="7"/>
      <c r="D373" s="41">
        <f t="shared" si="52"/>
        <v>29</v>
      </c>
      <c r="E373" s="37">
        <f>'[4]93.  ООО "Гутен-Таг"'!$H$21</f>
        <v>2</v>
      </c>
      <c r="F373" s="37">
        <f>'[4]93.  ООО "Гутен-Таг"'!$H$23</f>
        <v>3</v>
      </c>
      <c r="G373" s="37">
        <f>'[4]93.  ООО "Гутен-Таг"'!$H$27</f>
        <v>2</v>
      </c>
      <c r="H373" s="37">
        <f>'[4]93.  ООО "Гутен-Таг"'!$H$30</f>
        <v>3</v>
      </c>
      <c r="I373" s="37">
        <f>'[4]93.  ООО "Гутен-Таг"'!$H$32</f>
        <v>3</v>
      </c>
      <c r="J373" s="37">
        <f>'[4]93.  ООО "Гутен-Таг"'!$H$36</f>
        <v>2</v>
      </c>
      <c r="K373" s="37">
        <f>'[4]93.  ООО "Гутен-Таг"'!$H$39</f>
        <v>1</v>
      </c>
      <c r="L373" s="37">
        <f>'[4]93.  ООО "Гутен-Таг"'!$H$43</f>
        <v>3</v>
      </c>
      <c r="M373" s="37" t="str">
        <f>'[4]93.  ООО "Гутен-Таг"'!$H$47</f>
        <v>-</v>
      </c>
      <c r="N373" s="37">
        <f>'[4]93.  ООО "Гутен-Таг"'!$H$50</f>
        <v>5</v>
      </c>
      <c r="O373" s="37">
        <f>'[4]93.  ООО "Гутен-Таг"'!$H$53</f>
        <v>0</v>
      </c>
      <c r="P373" s="38" t="str">
        <f>'[4]93.  ООО "Гутен-Таг"'!$H$56</f>
        <v>-</v>
      </c>
      <c r="Q373" s="37">
        <f>'[4]93.  ООО "Гутен-Таг"'!$H$59</f>
        <v>5</v>
      </c>
      <c r="R373" s="37">
        <f>'[4]93.  ООО "Гутен-Таг"'!$H$68</f>
        <v>0</v>
      </c>
      <c r="S373" s="29"/>
      <c r="U373" s="153"/>
    </row>
    <row r="374" spans="1:21" ht="15.75" hidden="1" outlineLevel="1" x14ac:dyDescent="0.25">
      <c r="A374" s="14"/>
      <c r="B374" s="40" t="s">
        <v>33</v>
      </c>
      <c r="C374" s="7"/>
      <c r="D374" s="41">
        <f t="shared" si="52"/>
        <v>31</v>
      </c>
      <c r="E374" s="37">
        <f>'[5]93.  ООО "Гутен-Таг"'!$H$21</f>
        <v>0</v>
      </c>
      <c r="F374" s="37">
        <f>'[5]93.  ООО "Гутен-Таг"'!$H$23</f>
        <v>3</v>
      </c>
      <c r="G374" s="37">
        <f>'[5]93.  ООО "Гутен-Таг"'!$H$27</f>
        <v>2</v>
      </c>
      <c r="H374" s="37">
        <f>'[5]93.  ООО "Гутен-Таг"'!$H$30</f>
        <v>3</v>
      </c>
      <c r="I374" s="37">
        <f>'[5]93.  ООО "Гутен-Таг"'!$H$32</f>
        <v>3</v>
      </c>
      <c r="J374" s="37">
        <f>'[5]93.  ООО "Гутен-Таг"'!$H$36</f>
        <v>2</v>
      </c>
      <c r="K374" s="37">
        <f>'[5]93.  ООО "Гутен-Таг"'!$H$39</f>
        <v>1</v>
      </c>
      <c r="L374" s="37">
        <f>'[5]93.  ООО "Гутен-Таг"'!$H$43</f>
        <v>1</v>
      </c>
      <c r="M374" s="37">
        <f>'[5]93.  ООО "Гутен-Таг"'!$H$47</f>
        <v>2</v>
      </c>
      <c r="N374" s="37">
        <f>'[5]93.  ООО "Гутен-Таг"'!$H$50</f>
        <v>5</v>
      </c>
      <c r="O374" s="37">
        <f>'[5]93.  ООО "Гутен-Таг"'!$H$53</f>
        <v>4</v>
      </c>
      <c r="P374" s="38">
        <f>'[5]93.  ООО "Гутен-Таг"'!$H$56</f>
        <v>0</v>
      </c>
      <c r="Q374" s="37">
        <f>'[5]93.  ООО "Гутен-Таг"'!$H$59</f>
        <v>5</v>
      </c>
      <c r="R374" s="37">
        <f>'[5]93.  ООО "Гутен-Таг"'!$H$68</f>
        <v>0</v>
      </c>
      <c r="S374" s="29"/>
      <c r="U374" s="153"/>
    </row>
    <row r="375" spans="1:21" ht="15.75" hidden="1" outlineLevel="1" x14ac:dyDescent="0.25">
      <c r="A375" s="14"/>
      <c r="B375" s="40" t="s">
        <v>168</v>
      </c>
      <c r="C375" s="7"/>
      <c r="D375" s="41">
        <f t="shared" si="52"/>
        <v>0</v>
      </c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9"/>
      <c r="Q375" s="37"/>
      <c r="R375" s="37"/>
      <c r="S375" s="29"/>
      <c r="U375" s="153"/>
    </row>
    <row r="376" spans="1:21" ht="47.25" collapsed="1" x14ac:dyDescent="0.25">
      <c r="A376" s="14">
        <v>51</v>
      </c>
      <c r="B376" s="15" t="s">
        <v>242</v>
      </c>
      <c r="C376" s="15" t="s">
        <v>294</v>
      </c>
      <c r="D376" s="41">
        <f t="shared" si="52"/>
        <v>29.8</v>
      </c>
      <c r="E376" s="37">
        <f t="shared" ref="E376:R376" si="58">SUM(E377:E382)/5</f>
        <v>1.2</v>
      </c>
      <c r="F376" s="37">
        <f t="shared" si="58"/>
        <v>2</v>
      </c>
      <c r="G376" s="37">
        <f t="shared" si="58"/>
        <v>0.8</v>
      </c>
      <c r="H376" s="37">
        <f t="shared" si="58"/>
        <v>1.8</v>
      </c>
      <c r="I376" s="37">
        <f t="shared" si="58"/>
        <v>4.2</v>
      </c>
      <c r="J376" s="37">
        <f t="shared" si="58"/>
        <v>2</v>
      </c>
      <c r="K376" s="37">
        <f t="shared" si="58"/>
        <v>3</v>
      </c>
      <c r="L376" s="37">
        <f t="shared" si="58"/>
        <v>1.2</v>
      </c>
      <c r="M376" s="37">
        <f t="shared" si="58"/>
        <v>1.6</v>
      </c>
      <c r="N376" s="37">
        <f t="shared" si="58"/>
        <v>5</v>
      </c>
      <c r="O376" s="37">
        <f t="shared" si="58"/>
        <v>4</v>
      </c>
      <c r="P376" s="37">
        <f t="shared" si="58"/>
        <v>0</v>
      </c>
      <c r="Q376" s="37">
        <f t="shared" si="58"/>
        <v>3</v>
      </c>
      <c r="R376" s="37">
        <f t="shared" si="58"/>
        <v>0</v>
      </c>
      <c r="S376" s="28"/>
      <c r="T376" s="35">
        <f>SUM(D377:D382)/5-D376</f>
        <v>0</v>
      </c>
      <c r="U376" s="153">
        <f>'прошедшие до комиссии'!M52</f>
        <v>5000000</v>
      </c>
    </row>
    <row r="377" spans="1:21" ht="15.75" hidden="1" outlineLevel="1" x14ac:dyDescent="0.25">
      <c r="A377" s="14"/>
      <c r="B377" s="40" t="s">
        <v>313</v>
      </c>
      <c r="C377" s="7"/>
      <c r="D377" s="41">
        <f t="shared" si="52"/>
        <v>34</v>
      </c>
      <c r="E377" s="37">
        <f>'[1]94.  АО "Меакир"'!$H$21</f>
        <v>0</v>
      </c>
      <c r="F377" s="37">
        <f>'[1]94.  АО "Меакир"'!$H$23</f>
        <v>2</v>
      </c>
      <c r="G377" s="37">
        <f>'[1]94.  АО "Меакир"'!$H$27</f>
        <v>2</v>
      </c>
      <c r="H377" s="37">
        <f>'[1]94.  АО "Меакир"'!$H$30</f>
        <v>3</v>
      </c>
      <c r="I377" s="37">
        <f>'[1]94.  АО "Меакир"'!$H$32</f>
        <v>5</v>
      </c>
      <c r="J377" s="37">
        <f>'[1]94.  АО "Меакир"'!$H$36</f>
        <v>2</v>
      </c>
      <c r="K377" s="37">
        <f>'[1]94.  АО "Меакир"'!$H$39</f>
        <v>3</v>
      </c>
      <c r="L377" s="37">
        <f>'[1]94.  АО "Меакир"'!$H$43</f>
        <v>1</v>
      </c>
      <c r="M377" s="37">
        <f>'[1]94.  АО "Меакир"'!$H$47</f>
        <v>4</v>
      </c>
      <c r="N377" s="37">
        <f>'[1]94.  АО "Меакир"'!$H$50</f>
        <v>5</v>
      </c>
      <c r="O377" s="37">
        <f>'[1]94.  АО "Меакир"'!$H$53</f>
        <v>4</v>
      </c>
      <c r="P377" s="38">
        <f>'[1]94.  АО "Меакир"'!$H$56</f>
        <v>0</v>
      </c>
      <c r="Q377" s="37">
        <f>'[1]94.  АО "Меакир"'!$H$59</f>
        <v>3</v>
      </c>
      <c r="R377" s="37">
        <f>'[1]94.  АО "Меакир"'!$H$68</f>
        <v>0</v>
      </c>
      <c r="S377" s="29"/>
      <c r="U377" s="153"/>
    </row>
    <row r="378" spans="1:21" ht="15.75" hidden="1" outlineLevel="1" x14ac:dyDescent="0.25">
      <c r="A378" s="14"/>
      <c r="B378" s="40" t="s">
        <v>165</v>
      </c>
      <c r="C378" s="7"/>
      <c r="D378" s="41">
        <f t="shared" si="52"/>
        <v>29</v>
      </c>
      <c r="E378" s="37">
        <f>'[2]94.  АО "Меакир"'!$H$21</f>
        <v>2</v>
      </c>
      <c r="F378" s="37">
        <f>'[2]94.  АО "Меакир"'!$H$23</f>
        <v>2</v>
      </c>
      <c r="G378" s="37">
        <f>'[2]94.  АО "Меакир"'!$H$27</f>
        <v>2</v>
      </c>
      <c r="H378" s="37">
        <f>'[2]94.  АО "Меакир"'!$H$30</f>
        <v>0</v>
      </c>
      <c r="I378" s="37">
        <f>'[2]94.  АО "Меакир"'!$H$32</f>
        <v>1</v>
      </c>
      <c r="J378" s="37">
        <f>'[2]94.  АО "Меакир"'!$H$36</f>
        <v>2</v>
      </c>
      <c r="K378" s="37">
        <f>'[2]94.  АО "Меакир"'!$H$39</f>
        <v>3</v>
      </c>
      <c r="L378" s="37">
        <f>'[2]94.  АО "Меакир"'!$H$43</f>
        <v>3</v>
      </c>
      <c r="M378" s="37">
        <f>'[2]94.  АО "Меакир"'!$H$47</f>
        <v>2</v>
      </c>
      <c r="N378" s="37">
        <f>'[2]94.  АО "Меакир"'!$H$50</f>
        <v>5</v>
      </c>
      <c r="O378" s="37">
        <f>'[2]94.  АО "Меакир"'!$H$53</f>
        <v>4</v>
      </c>
      <c r="P378" s="38" t="str">
        <f>'[2]94.  АО "Меакир"'!$H$56</f>
        <v>-</v>
      </c>
      <c r="Q378" s="37">
        <f>'[2]94.  АО "Меакир"'!$H$59</f>
        <v>3</v>
      </c>
      <c r="R378" s="37">
        <f>'[2]94.  АО "Меакир"'!$H$68</f>
        <v>0</v>
      </c>
      <c r="S378" s="29"/>
      <c r="U378" s="153"/>
    </row>
    <row r="379" spans="1:21" ht="15.75" hidden="1" outlineLevel="1" x14ac:dyDescent="0.25">
      <c r="A379" s="14"/>
      <c r="B379" s="40" t="s">
        <v>166</v>
      </c>
      <c r="C379" s="7"/>
      <c r="D379" s="41">
        <f t="shared" si="52"/>
        <v>30</v>
      </c>
      <c r="E379" s="37">
        <f>'[3]94.  АО "Меакир"'!$H$21</f>
        <v>2</v>
      </c>
      <c r="F379" s="37">
        <f>'[3]94.  АО "Меакир"'!$H$23</f>
        <v>2</v>
      </c>
      <c r="G379" s="37">
        <f>'[3]94.  АО "Меакир"'!$H$27</f>
        <v>0</v>
      </c>
      <c r="H379" s="37">
        <f>'[3]94.  АО "Меакир"'!$H$30</f>
        <v>3</v>
      </c>
      <c r="I379" s="37">
        <f>'[3]94.  АО "Меакир"'!$H$32</f>
        <v>5</v>
      </c>
      <c r="J379" s="37">
        <f>'[3]94.  АО "Меакир"'!$H$36</f>
        <v>2</v>
      </c>
      <c r="K379" s="37">
        <f>'[3]94.  АО "Меакир"'!$H$39</f>
        <v>3</v>
      </c>
      <c r="L379" s="37">
        <f>'[3]94.  АО "Меакир"'!$H$43</f>
        <v>1</v>
      </c>
      <c r="M379" s="37" t="str">
        <f>'[3]94.  АО "Меакир"'!$H$47</f>
        <v>-</v>
      </c>
      <c r="N379" s="37">
        <f>'[3]94.  АО "Меакир"'!$H$50</f>
        <v>5</v>
      </c>
      <c r="O379" s="37">
        <f>'[3]94.  АО "Меакир"'!$H$53</f>
        <v>4</v>
      </c>
      <c r="P379" s="38" t="str">
        <f>'[3]94.  АО "Меакир"'!$H$56</f>
        <v>-</v>
      </c>
      <c r="Q379" s="37">
        <f>'[3]94.  АО "Меакир"'!$H$59</f>
        <v>3</v>
      </c>
      <c r="R379" s="37">
        <f>'[3]94.  АО "Меакир"'!$H$68</f>
        <v>0</v>
      </c>
      <c r="S379" s="29"/>
      <c r="U379" s="153"/>
    </row>
    <row r="380" spans="1:21" ht="15.75" hidden="1" outlineLevel="1" x14ac:dyDescent="0.25">
      <c r="A380" s="14"/>
      <c r="B380" s="40" t="s">
        <v>167</v>
      </c>
      <c r="C380" s="7"/>
      <c r="D380" s="41">
        <f t="shared" si="52"/>
        <v>30</v>
      </c>
      <c r="E380" s="37">
        <f>'[4]94.  АО "Меакир"'!$H$21</f>
        <v>2</v>
      </c>
      <c r="F380" s="37">
        <f>'[4]94.  АО "Меакир"'!$H$23</f>
        <v>2</v>
      </c>
      <c r="G380" s="37">
        <f>'[4]94.  АО "Меакир"'!$H$27</f>
        <v>0</v>
      </c>
      <c r="H380" s="37">
        <f>'[4]94.  АО "Меакир"'!$H$30</f>
        <v>3</v>
      </c>
      <c r="I380" s="37">
        <f>'[4]94.  АО "Меакир"'!$H$32</f>
        <v>5</v>
      </c>
      <c r="J380" s="37">
        <f>'[4]94.  АО "Меакир"'!$H$36</f>
        <v>2</v>
      </c>
      <c r="K380" s="37">
        <f>'[4]94.  АО "Меакир"'!$H$39</f>
        <v>3</v>
      </c>
      <c r="L380" s="37">
        <f>'[4]94.  АО "Меакир"'!$H$43</f>
        <v>1</v>
      </c>
      <c r="M380" s="37" t="str">
        <f>'[4]94.  АО "Меакир"'!$H$47</f>
        <v>-</v>
      </c>
      <c r="N380" s="37">
        <f>'[4]94.  АО "Меакир"'!$H$50</f>
        <v>5</v>
      </c>
      <c r="O380" s="37">
        <f>'[4]94.  АО "Меакир"'!$H$53</f>
        <v>4</v>
      </c>
      <c r="P380" s="38" t="str">
        <f>'[4]94.  АО "Меакир"'!$H$56</f>
        <v>-</v>
      </c>
      <c r="Q380" s="37">
        <f>'[4]94.  АО "Меакир"'!$H$59</f>
        <v>3</v>
      </c>
      <c r="R380" s="37">
        <f>'[4]94.  АО "Меакир"'!$H$68</f>
        <v>0</v>
      </c>
      <c r="S380" s="29"/>
      <c r="U380" s="153"/>
    </row>
    <row r="381" spans="1:21" ht="15.75" hidden="1" outlineLevel="1" x14ac:dyDescent="0.25">
      <c r="A381" s="14"/>
      <c r="B381" s="40" t="s">
        <v>33</v>
      </c>
      <c r="C381" s="7"/>
      <c r="D381" s="41">
        <f t="shared" si="52"/>
        <v>26</v>
      </c>
      <c r="E381" s="37">
        <f>'[5]94.  АО "Меакир"'!$H$21</f>
        <v>0</v>
      </c>
      <c r="F381" s="37">
        <f>'[5]94.  АО "Меакир"'!$H$23</f>
        <v>2</v>
      </c>
      <c r="G381" s="37">
        <f>'[5]94.  АО "Меакир"'!$H$27</f>
        <v>0</v>
      </c>
      <c r="H381" s="37">
        <f>'[5]94.  АО "Меакир"'!$H$30</f>
        <v>0</v>
      </c>
      <c r="I381" s="37">
        <f>'[5]94.  АО "Меакир"'!$H$32</f>
        <v>5</v>
      </c>
      <c r="J381" s="37">
        <f>'[5]94.  АО "Меакир"'!$H$36</f>
        <v>2</v>
      </c>
      <c r="K381" s="37">
        <f>'[5]94.  АО "Меакир"'!$H$39</f>
        <v>3</v>
      </c>
      <c r="L381" s="37">
        <f>'[5]94.  АО "Меакир"'!$H$43</f>
        <v>0</v>
      </c>
      <c r="M381" s="37">
        <f>'[5]94.  АО "Меакир"'!$H$47</f>
        <v>2</v>
      </c>
      <c r="N381" s="37">
        <f>'[5]94.  АО "Меакир"'!$H$50</f>
        <v>5</v>
      </c>
      <c r="O381" s="37">
        <f>'[5]94.  АО "Меакир"'!$H$53</f>
        <v>4</v>
      </c>
      <c r="P381" s="38">
        <f>'[5]94.  АО "Меакир"'!$H$56</f>
        <v>0</v>
      </c>
      <c r="Q381" s="37">
        <f>'[5]94.  АО "Меакир"'!$H$59</f>
        <v>3</v>
      </c>
      <c r="R381" s="37">
        <f>'[5]94.  АО "Меакир"'!$H$68</f>
        <v>0</v>
      </c>
      <c r="S381" s="29"/>
      <c r="U381" s="153"/>
    </row>
    <row r="382" spans="1:21" ht="15.75" hidden="1" outlineLevel="1" x14ac:dyDescent="0.25">
      <c r="A382" s="14"/>
      <c r="B382" s="40" t="s">
        <v>168</v>
      </c>
      <c r="C382" s="7"/>
      <c r="D382" s="41">
        <f t="shared" si="52"/>
        <v>0</v>
      </c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9"/>
      <c r="Q382" s="37"/>
      <c r="R382" s="37"/>
      <c r="S382" s="29"/>
      <c r="U382" s="153"/>
    </row>
    <row r="383" spans="1:21" ht="63" collapsed="1" x14ac:dyDescent="0.25">
      <c r="A383" s="14">
        <v>52</v>
      </c>
      <c r="B383" s="15" t="s">
        <v>193</v>
      </c>
      <c r="C383" s="15" t="s">
        <v>243</v>
      </c>
      <c r="D383" s="41">
        <f t="shared" si="52"/>
        <v>25.466666666666669</v>
      </c>
      <c r="E383" s="37">
        <f t="shared" ref="E383:R383" si="59">SUM(E384:E389)/5</f>
        <v>2</v>
      </c>
      <c r="F383" s="37">
        <f t="shared" si="59"/>
        <v>1.2</v>
      </c>
      <c r="G383" s="37">
        <f t="shared" si="59"/>
        <v>2</v>
      </c>
      <c r="H383" s="37">
        <f t="shared" si="59"/>
        <v>3</v>
      </c>
      <c r="I383" s="37">
        <f t="shared" si="59"/>
        <v>3</v>
      </c>
      <c r="J383" s="37">
        <f t="shared" si="59"/>
        <v>2</v>
      </c>
      <c r="K383" s="37">
        <f t="shared" si="59"/>
        <v>1.8</v>
      </c>
      <c r="L383" s="37">
        <f t="shared" si="59"/>
        <v>0.8</v>
      </c>
      <c r="M383" s="37">
        <f>SUM(M384:M389)/3</f>
        <v>2.6666666666666665</v>
      </c>
      <c r="N383" s="37">
        <f t="shared" si="59"/>
        <v>1</v>
      </c>
      <c r="O383" s="37">
        <f t="shared" si="59"/>
        <v>3.6</v>
      </c>
      <c r="P383" s="37">
        <f t="shared" si="59"/>
        <v>0</v>
      </c>
      <c r="Q383" s="37">
        <f t="shared" si="59"/>
        <v>2.4</v>
      </c>
      <c r="R383" s="37">
        <f t="shared" si="59"/>
        <v>0</v>
      </c>
      <c r="S383" s="28"/>
      <c r="T383" s="35">
        <f>SUM(D384:D389)/5-D383</f>
        <v>-1.06666666666667</v>
      </c>
      <c r="U383" s="153">
        <f>'прошедшие до комиссии'!M53</f>
        <v>5000000</v>
      </c>
    </row>
    <row r="384" spans="1:21" ht="15.75" hidden="1" outlineLevel="1" x14ac:dyDescent="0.25">
      <c r="A384" s="14"/>
      <c r="B384" s="40" t="s">
        <v>313</v>
      </c>
      <c r="C384" s="7"/>
      <c r="D384" s="41">
        <f t="shared" si="52"/>
        <v>22</v>
      </c>
      <c r="E384" s="37">
        <f>'[1]95.  ИП Вартанова Ю.С.'!$H$21</f>
        <v>2</v>
      </c>
      <c r="F384" s="37">
        <f>'[1]95.  ИП Вартанова Ю.С.'!$H$23</f>
        <v>1</v>
      </c>
      <c r="G384" s="37">
        <f>'[1]95.  ИП Вартанова Ю.С.'!$H$27</f>
        <v>2</v>
      </c>
      <c r="H384" s="37">
        <f>'[1]95.  ИП Вартанова Ю.С.'!$H$30</f>
        <v>3</v>
      </c>
      <c r="I384" s="37">
        <f>'[1]95.  ИП Вартанова Ю.С.'!$H$32</f>
        <v>0</v>
      </c>
      <c r="J384" s="37">
        <f>'[1]95.  ИП Вартанова Ю.С.'!$H$36</f>
        <v>2</v>
      </c>
      <c r="K384" s="37">
        <f>'[1]95.  ИП Вартанова Ю.С.'!$H$39</f>
        <v>1</v>
      </c>
      <c r="L384" s="37">
        <f>'[1]95.  ИП Вартанова Ю.С.'!$H$43</f>
        <v>1</v>
      </c>
      <c r="M384" s="37">
        <f>'[1]95.  ИП Вартанова Ю.С.'!$H$47</f>
        <v>4</v>
      </c>
      <c r="N384" s="37">
        <f>'[1]95.  ИП Вартанова Ю.С.'!$H$50</f>
        <v>0</v>
      </c>
      <c r="O384" s="37">
        <f>'[1]95.  ИП Вартанова Ю.С.'!$H$53</f>
        <v>4</v>
      </c>
      <c r="P384" s="38">
        <f>'[1]95.  ИП Вартанова Ю.С.'!$H$56</f>
        <v>0</v>
      </c>
      <c r="Q384" s="37">
        <f>'[1]95.  ИП Вартанова Ю.С.'!$H$59</f>
        <v>2</v>
      </c>
      <c r="R384" s="37">
        <f>'[1]95.  ИП Вартанова Ю.С.'!$H$68</f>
        <v>0</v>
      </c>
      <c r="S384" s="29"/>
      <c r="U384" s="153"/>
    </row>
    <row r="385" spans="1:21" ht="15.75" hidden="1" outlineLevel="1" x14ac:dyDescent="0.25">
      <c r="A385" s="14"/>
      <c r="B385" s="40" t="s">
        <v>165</v>
      </c>
      <c r="C385" s="7"/>
      <c r="D385" s="41">
        <f t="shared" si="52"/>
        <v>33</v>
      </c>
      <c r="E385" s="37">
        <f>'[2]95.  ИП Вартанова Ю.С.'!$H$21</f>
        <v>2</v>
      </c>
      <c r="F385" s="37">
        <f>'[2]95.  ИП Вартанова Ю.С.'!$H$23</f>
        <v>2</v>
      </c>
      <c r="G385" s="37">
        <f>'[2]95.  ИП Вартанова Ю.С.'!$H$27</f>
        <v>2</v>
      </c>
      <c r="H385" s="37">
        <f>'[2]95.  ИП Вартанова Ю.С.'!$H$30</f>
        <v>3</v>
      </c>
      <c r="I385" s="37">
        <f>'[2]95.  ИП Вартанова Ю.С.'!$H$32</f>
        <v>5</v>
      </c>
      <c r="J385" s="37">
        <f>'[2]95.  ИП Вартанова Ю.С.'!$H$36</f>
        <v>2</v>
      </c>
      <c r="K385" s="37">
        <f>'[2]95.  ИП Вартанова Ю.С.'!$H$39</f>
        <v>5</v>
      </c>
      <c r="L385" s="37">
        <f>'[2]95.  ИП Вартанова Ю.С.'!$H$43</f>
        <v>1</v>
      </c>
      <c r="M385" s="37">
        <f>'[2]95.  ИП Вартанова Ю.С.'!$H$47</f>
        <v>0</v>
      </c>
      <c r="N385" s="37">
        <f>'[2]95.  ИП Вартанова Ю.С.'!$H$50</f>
        <v>5</v>
      </c>
      <c r="O385" s="37">
        <f>'[2]95.  ИП Вартанова Ю.С.'!$H$53</f>
        <v>2</v>
      </c>
      <c r="P385" s="38" t="str">
        <f>'[2]95.  ИП Вартанова Ю.С.'!$H$56</f>
        <v>-</v>
      </c>
      <c r="Q385" s="37">
        <f>'[2]95.  ИП Вартанова Ю.С.'!$H$59</f>
        <v>4</v>
      </c>
      <c r="R385" s="37">
        <f>'[2]95.  ИП Вартанова Ю.С.'!$H$68</f>
        <v>0</v>
      </c>
      <c r="S385" s="29"/>
      <c r="U385" s="153"/>
    </row>
    <row r="386" spans="1:21" ht="15.75" hidden="1" outlineLevel="1" x14ac:dyDescent="0.25">
      <c r="A386" s="14"/>
      <c r="B386" s="40" t="s">
        <v>166</v>
      </c>
      <c r="C386" s="7"/>
      <c r="D386" s="41">
        <f t="shared" si="52"/>
        <v>23</v>
      </c>
      <c r="E386" s="37">
        <f>'[3]95.  ИП Вартанова Ю.С.'!$H$21</f>
        <v>2</v>
      </c>
      <c r="F386" s="37">
        <f>'[3]95.  ИП Вартанова Ю.С.'!$H$23</f>
        <v>1</v>
      </c>
      <c r="G386" s="37">
        <f>'[3]95.  ИП Вартанова Ю.С.'!$H$27</f>
        <v>2</v>
      </c>
      <c r="H386" s="37">
        <f>'[3]95.  ИП Вартанова Ю.С.'!$H$30</f>
        <v>3</v>
      </c>
      <c r="I386" s="37">
        <f>'[3]95.  ИП Вартанова Ю.С.'!$H$32</f>
        <v>5</v>
      </c>
      <c r="J386" s="37">
        <f>'[3]95.  ИП Вартанова Ю.С.'!$H$36</f>
        <v>2</v>
      </c>
      <c r="K386" s="37">
        <f>'[3]95.  ИП Вартанова Ю.С.'!$H$39</f>
        <v>1</v>
      </c>
      <c r="L386" s="37">
        <f>'[3]95.  ИП Вартанова Ю.С.'!$H$43</f>
        <v>1</v>
      </c>
      <c r="M386" s="37" t="str">
        <f>'[3]95.  ИП Вартанова Ю.С.'!$H$47</f>
        <v>н/д</v>
      </c>
      <c r="N386" s="37">
        <f>'[3]95.  ИП Вартанова Ю.С.'!$H$50</f>
        <v>0</v>
      </c>
      <c r="O386" s="37">
        <f>'[3]95.  ИП Вартанова Ю.С.'!$H$53</f>
        <v>4</v>
      </c>
      <c r="P386" s="38" t="str">
        <f>'[3]95.  ИП Вартанова Ю.С.'!$H$56</f>
        <v>-</v>
      </c>
      <c r="Q386" s="37">
        <f>'[3]95.  ИП Вартанова Ю.С.'!$H$59</f>
        <v>2</v>
      </c>
      <c r="R386" s="37">
        <f>'[3]95.  ИП Вартанова Ю.С.'!$H$68</f>
        <v>0</v>
      </c>
      <c r="S386" s="29"/>
      <c r="U386" s="153"/>
    </row>
    <row r="387" spans="1:21" ht="15.75" hidden="1" outlineLevel="1" x14ac:dyDescent="0.25">
      <c r="A387" s="14"/>
      <c r="B387" s="40" t="s">
        <v>167</v>
      </c>
      <c r="C387" s="7"/>
      <c r="D387" s="41">
        <f t="shared" si="52"/>
        <v>23</v>
      </c>
      <c r="E387" s="37">
        <f>'[4]95.  ИП Вартанова Ю.С.'!$H$21</f>
        <v>2</v>
      </c>
      <c r="F387" s="37">
        <f>'[4]95.  ИП Вартанова Ю.С.'!$H$23</f>
        <v>1</v>
      </c>
      <c r="G387" s="37">
        <f>'[4]95.  ИП Вартанова Ю.С.'!$H$27</f>
        <v>2</v>
      </c>
      <c r="H387" s="37">
        <f>'[4]95.  ИП Вартанова Ю.С.'!$H$30</f>
        <v>3</v>
      </c>
      <c r="I387" s="37">
        <f>'[4]95.  ИП Вартанова Ю.С.'!$H$32</f>
        <v>5</v>
      </c>
      <c r="J387" s="37">
        <f>'[4]95.  ИП Вартанова Ю.С.'!$H$36</f>
        <v>2</v>
      </c>
      <c r="K387" s="37">
        <f>'[4]95.  ИП Вартанова Ю.С.'!$H$39</f>
        <v>1</v>
      </c>
      <c r="L387" s="37">
        <f>'[4]95.  ИП Вартанова Ю.С.'!$H$43</f>
        <v>1</v>
      </c>
      <c r="M387" s="37" t="str">
        <f>'[4]95.  ИП Вартанова Ю.С.'!$H$47</f>
        <v>н/д</v>
      </c>
      <c r="N387" s="37">
        <f>'[4]95.  ИП Вартанова Ю.С.'!$H$50</f>
        <v>0</v>
      </c>
      <c r="O387" s="37">
        <f>'[4]95.  ИП Вартанова Ю.С.'!$H$53</f>
        <v>4</v>
      </c>
      <c r="P387" s="38" t="str">
        <f>'[4]95.  ИП Вартанова Ю.С.'!$H$56</f>
        <v>-</v>
      </c>
      <c r="Q387" s="37">
        <f>'[4]95.  ИП Вартанова Ю.С.'!$H$59</f>
        <v>2</v>
      </c>
      <c r="R387" s="37">
        <f>'[4]95.  ИП Вартанова Ю.С.'!$H$68</f>
        <v>0</v>
      </c>
      <c r="S387" s="29"/>
      <c r="U387" s="153"/>
    </row>
    <row r="388" spans="1:21" ht="15.75" hidden="1" outlineLevel="1" x14ac:dyDescent="0.25">
      <c r="A388" s="14"/>
      <c r="B388" s="40" t="s">
        <v>33</v>
      </c>
      <c r="C388" s="7"/>
      <c r="D388" s="41">
        <f t="shared" si="52"/>
        <v>21</v>
      </c>
      <c r="E388" s="37">
        <f>'[5]95.  ИП Вартанова Ю.С.'!$H$21</f>
        <v>2</v>
      </c>
      <c r="F388" s="37">
        <f>'[5]95.  ИП Вартанова Ю.С.'!$H$23</f>
        <v>1</v>
      </c>
      <c r="G388" s="37">
        <f>'[5]95.  ИП Вартанова Ю.С.'!$H$27</f>
        <v>2</v>
      </c>
      <c r="H388" s="37">
        <f>'[5]95.  ИП Вартанова Ю.С.'!$H$30</f>
        <v>3</v>
      </c>
      <c r="I388" s="37">
        <f>'[5]95.  ИП Вартанова Ю.С.'!$H$32</f>
        <v>0</v>
      </c>
      <c r="J388" s="37">
        <f>'[5]95.  ИП Вартанова Ю.С.'!$H$36</f>
        <v>2</v>
      </c>
      <c r="K388" s="37">
        <f>'[5]95.  ИП Вартанова Ю.С.'!$H$39</f>
        <v>1</v>
      </c>
      <c r="L388" s="37">
        <f>'[5]95.  ИП Вартанова Ю.С.'!$H$43</f>
        <v>0</v>
      </c>
      <c r="M388" s="37">
        <f>'[5]95.  ИП Вартанова Ю.С.'!$H$47</f>
        <v>4</v>
      </c>
      <c r="N388" s="37">
        <f>'[5]95.  ИП Вартанова Ю.С.'!$H$50</f>
        <v>0</v>
      </c>
      <c r="O388" s="37">
        <f>'[5]95.  ИП Вартанова Ю.С.'!$H$53</f>
        <v>4</v>
      </c>
      <c r="P388" s="38">
        <f>'[5]95.  ИП Вартанова Ю.С.'!$H$56</f>
        <v>0</v>
      </c>
      <c r="Q388" s="37">
        <f>'[5]95.  ИП Вартанова Ю.С.'!$H$59</f>
        <v>2</v>
      </c>
      <c r="R388" s="37">
        <f>'[5]95.  ИП Вартанова Ю.С.'!$H$68</f>
        <v>0</v>
      </c>
      <c r="S388" s="29"/>
      <c r="U388" s="153"/>
    </row>
    <row r="389" spans="1:21" ht="15.75" hidden="1" outlineLevel="1" x14ac:dyDescent="0.25">
      <c r="A389" s="14"/>
      <c r="B389" s="40" t="s">
        <v>168</v>
      </c>
      <c r="C389" s="7"/>
      <c r="D389" s="41">
        <f t="shared" si="52"/>
        <v>0</v>
      </c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8"/>
      <c r="Q389" s="37"/>
      <c r="R389" s="37"/>
      <c r="S389" s="29"/>
      <c r="U389" s="153"/>
    </row>
    <row r="390" spans="1:21" ht="15.75" collapsed="1" x14ac:dyDescent="0.25">
      <c r="A390" s="14">
        <v>53</v>
      </c>
      <c r="B390" s="15" t="s">
        <v>244</v>
      </c>
      <c r="C390" s="15" t="s">
        <v>295</v>
      </c>
      <c r="D390" s="41">
        <f t="shared" si="52"/>
        <v>25.533333333333331</v>
      </c>
      <c r="E390" s="37">
        <f t="shared" ref="E390:H390" si="60">SUM(E391:E396)/5</f>
        <v>1.2</v>
      </c>
      <c r="F390" s="37">
        <f t="shared" si="60"/>
        <v>0.4</v>
      </c>
      <c r="G390" s="37">
        <f t="shared" si="60"/>
        <v>2</v>
      </c>
      <c r="H390" s="37">
        <f t="shared" si="60"/>
        <v>3</v>
      </c>
      <c r="I390" s="37">
        <f>SUM(I391:I396)/3</f>
        <v>3.3333333333333335</v>
      </c>
      <c r="J390" s="37">
        <f>SUM(J391:J396)/3</f>
        <v>0.66666666666666663</v>
      </c>
      <c r="K390" s="37">
        <f>SUM(K391:K396)/3</f>
        <v>1.6666666666666667</v>
      </c>
      <c r="L390" s="37">
        <f t="shared" ref="L390" si="61">SUM(L391:L396)/5</f>
        <v>0.2</v>
      </c>
      <c r="M390" s="37">
        <f>SUM(M391:M396)/3</f>
        <v>2.6666666666666665</v>
      </c>
      <c r="N390" s="37">
        <f t="shared" ref="N390:R390" si="62">SUM(N391:N396)/5</f>
        <v>2.8</v>
      </c>
      <c r="O390" s="37">
        <f t="shared" si="62"/>
        <v>3.2</v>
      </c>
      <c r="P390" s="37">
        <f t="shared" si="62"/>
        <v>0</v>
      </c>
      <c r="Q390" s="37">
        <f t="shared" si="62"/>
        <v>4.4000000000000004</v>
      </c>
      <c r="R390" s="37">
        <f t="shared" si="62"/>
        <v>0</v>
      </c>
      <c r="S390" s="28"/>
      <c r="T390" s="35">
        <f>SUM(D391:D396)/5-D390</f>
        <v>-3.3333333333333321</v>
      </c>
      <c r="U390" s="153">
        <f>'прошедшие до комиссии'!M54</f>
        <v>650000</v>
      </c>
    </row>
    <row r="391" spans="1:21" ht="15.75" hidden="1" outlineLevel="1" x14ac:dyDescent="0.25">
      <c r="A391" s="14"/>
      <c r="B391" s="40" t="s">
        <v>313</v>
      </c>
      <c r="C391" s="7"/>
      <c r="D391" s="41">
        <f t="shared" si="52"/>
        <v>26</v>
      </c>
      <c r="E391" s="37">
        <f>'[1]98.  ООО "Астория"'!$H$21</f>
        <v>0</v>
      </c>
      <c r="F391" s="37">
        <f>'[1]98.  ООО "Астория"'!$H$23</f>
        <v>0</v>
      </c>
      <c r="G391" s="37">
        <f>'[1]98.  ООО "Астория"'!$H$27</f>
        <v>2</v>
      </c>
      <c r="H391" s="37">
        <f>'[1]98.  ООО "Астория"'!$H$30</f>
        <v>3</v>
      </c>
      <c r="I391" s="37">
        <f>'[1]98.  ООО "Астория"'!$H$32</f>
        <v>5</v>
      </c>
      <c r="J391" s="37">
        <f>'[1]98.  ООО "Астория"'!$H$36</f>
        <v>0</v>
      </c>
      <c r="K391" s="37">
        <f>'[1]98.  ООО "Астория"'!$H$39</f>
        <v>0</v>
      </c>
      <c r="L391" s="37">
        <f>'[1]98.  ООО "Астория"'!$H$43</f>
        <v>0</v>
      </c>
      <c r="M391" s="37">
        <f>'[1]98.  ООО "Астория"'!$H$47</f>
        <v>4</v>
      </c>
      <c r="N391" s="37">
        <f>'[1]98.  ООО "Астория"'!$H$50</f>
        <v>3</v>
      </c>
      <c r="O391" s="37">
        <f>'[1]98.  ООО "Астория"'!$H$53</f>
        <v>4</v>
      </c>
      <c r="P391" s="38">
        <f>'[1]98.  ООО "Астория"'!$H$56</f>
        <v>0</v>
      </c>
      <c r="Q391" s="37">
        <f>'[1]98.  ООО "Астория"'!$H$59</f>
        <v>5</v>
      </c>
      <c r="R391" s="37">
        <f>'[1]98.  ООО "Астория"'!$H$68</f>
        <v>0</v>
      </c>
      <c r="S391" s="29"/>
      <c r="U391" s="153"/>
    </row>
    <row r="392" spans="1:21" ht="15.75" hidden="1" outlineLevel="1" x14ac:dyDescent="0.25">
      <c r="A392" s="14"/>
      <c r="B392" s="40" t="s">
        <v>165</v>
      </c>
      <c r="C392" s="7"/>
      <c r="D392" s="41">
        <f t="shared" si="52"/>
        <v>33</v>
      </c>
      <c r="E392" s="37">
        <f>'[2]98.  ООО "Астория"'!$H$21</f>
        <v>2</v>
      </c>
      <c r="F392" s="37">
        <f>'[2]98.  ООО "Астория"'!$H$23</f>
        <v>2</v>
      </c>
      <c r="G392" s="37">
        <f>'[2]98.  ООО "Астория"'!$H$27</f>
        <v>2</v>
      </c>
      <c r="H392" s="37">
        <f>'[2]98.  ООО "Астория"'!$H$30</f>
        <v>3</v>
      </c>
      <c r="I392" s="37">
        <f>'[2]98.  ООО "Астория"'!$H$32</f>
        <v>5</v>
      </c>
      <c r="J392" s="37">
        <f>'[2]98.  ООО "Астория"'!$H$36</f>
        <v>2</v>
      </c>
      <c r="K392" s="37">
        <f>'[2]98.  ООО "Астория"'!$H$39</f>
        <v>5</v>
      </c>
      <c r="L392" s="37">
        <f>'[2]98.  ООО "Астория"'!$H$43</f>
        <v>1</v>
      </c>
      <c r="M392" s="37">
        <f>'[2]98.  ООО "Астория"'!$H$47</f>
        <v>0</v>
      </c>
      <c r="N392" s="37">
        <f>'[2]98.  ООО "Астория"'!$H$50</f>
        <v>5</v>
      </c>
      <c r="O392" s="37">
        <f>'[2]98.  ООО "Астория"'!$H$53</f>
        <v>2</v>
      </c>
      <c r="P392" s="38" t="str">
        <f>'[2]98.  ООО "Астория"'!$H$56</f>
        <v>-</v>
      </c>
      <c r="Q392" s="37">
        <f>'[2]98.  ООО "Астория"'!$H$59</f>
        <v>4</v>
      </c>
      <c r="R392" s="37">
        <f>'[2]98.  ООО "Астория"'!$H$68</f>
        <v>0</v>
      </c>
      <c r="S392" s="29"/>
      <c r="U392" s="153"/>
    </row>
    <row r="393" spans="1:21" ht="15.75" hidden="1" outlineLevel="1" x14ac:dyDescent="0.25">
      <c r="A393" s="14"/>
      <c r="B393" s="40" t="s">
        <v>166</v>
      </c>
      <c r="C393" s="7"/>
      <c r="D393" s="41">
        <f t="shared" si="52"/>
        <v>18</v>
      </c>
      <c r="E393" s="37">
        <f>'[3]98.  ООО "Астория"'!$H$21</f>
        <v>2</v>
      </c>
      <c r="F393" s="37">
        <f>'[3]98.  ООО "Астория"'!$H$23</f>
        <v>0</v>
      </c>
      <c r="G393" s="37">
        <f>'[3]98.  ООО "Астория"'!$H$27</f>
        <v>2</v>
      </c>
      <c r="H393" s="37">
        <f>'[3]98.  ООО "Астория"'!$H$30</f>
        <v>3</v>
      </c>
      <c r="I393" s="37" t="str">
        <f>'[3]98.  ООО "Астория"'!$H$32</f>
        <v>н/д</v>
      </c>
      <c r="J393" s="37" t="str">
        <f>'[3]98.  ООО "Астория"'!$H$36</f>
        <v>н/д</v>
      </c>
      <c r="K393" s="37" t="str">
        <f>'[3]98.  ООО "Астория"'!$H$39</f>
        <v>н/д</v>
      </c>
      <c r="L393" s="37">
        <f>'[3]98.  ООО "Астория"'!$H$43</f>
        <v>0</v>
      </c>
      <c r="M393" s="37" t="str">
        <f>'[3]98.  ООО "Астория"'!$H$47</f>
        <v>н/д</v>
      </c>
      <c r="N393" s="37">
        <f>'[3]98.  ООО "Астория"'!$H$50</f>
        <v>3</v>
      </c>
      <c r="O393" s="37">
        <f>'[3]98.  ООО "Астория"'!$H$53</f>
        <v>4</v>
      </c>
      <c r="P393" s="38" t="str">
        <f>'[3]98.  ООО "Астория"'!$H$56</f>
        <v>-</v>
      </c>
      <c r="Q393" s="37">
        <f>'[3]98.  ООО "Астория"'!$H$59</f>
        <v>4</v>
      </c>
      <c r="R393" s="37">
        <f>'[3]98.  ООО "Астория"'!$H$68</f>
        <v>0</v>
      </c>
      <c r="S393" s="29"/>
      <c r="U393" s="153"/>
    </row>
    <row r="394" spans="1:21" ht="15.75" hidden="1" outlineLevel="1" x14ac:dyDescent="0.25">
      <c r="A394" s="14"/>
      <c r="B394" s="40" t="s">
        <v>167</v>
      </c>
      <c r="C394" s="7"/>
      <c r="D394" s="41">
        <f t="shared" si="52"/>
        <v>18</v>
      </c>
      <c r="E394" s="37">
        <f>'[4]98.  ООО "Астория"'!$H$21</f>
        <v>2</v>
      </c>
      <c r="F394" s="37">
        <f>'[4]98.  ООО "Астория"'!$H$23</f>
        <v>0</v>
      </c>
      <c r="G394" s="37">
        <f>'[4]98.  ООО "Астория"'!$H$27</f>
        <v>2</v>
      </c>
      <c r="H394" s="37">
        <f>'[4]98.  ООО "Астория"'!$H$30</f>
        <v>3</v>
      </c>
      <c r="I394" s="37" t="str">
        <f>'[4]98.  ООО "Астория"'!$H$32</f>
        <v>н/д</v>
      </c>
      <c r="J394" s="37" t="str">
        <f>'[4]98.  ООО "Астория"'!$H$36</f>
        <v>н/д</v>
      </c>
      <c r="K394" s="37" t="str">
        <f>'[4]98.  ООО "Астория"'!$H$39</f>
        <v>н/д</v>
      </c>
      <c r="L394" s="37">
        <f>'[4]98.  ООО "Астория"'!$H$43</f>
        <v>0</v>
      </c>
      <c r="M394" s="37" t="str">
        <f>'[4]98.  ООО "Астория"'!$H$47</f>
        <v>н/д</v>
      </c>
      <c r="N394" s="37">
        <f>'[4]98.  ООО "Астория"'!$H$50</f>
        <v>3</v>
      </c>
      <c r="O394" s="37">
        <f>'[4]98.  ООО "Астория"'!$H$53</f>
        <v>4</v>
      </c>
      <c r="P394" s="38" t="str">
        <f>'[4]98.  ООО "Астория"'!$H$56</f>
        <v>-</v>
      </c>
      <c r="Q394" s="37">
        <f>'[4]98.  ООО "Астория"'!$H$59</f>
        <v>4</v>
      </c>
      <c r="R394" s="37">
        <f>'[4]98.  ООО "Астория"'!$H$68</f>
        <v>0</v>
      </c>
      <c r="S394" s="29"/>
      <c r="U394" s="153"/>
    </row>
    <row r="395" spans="1:21" ht="15.75" hidden="1" outlineLevel="1" x14ac:dyDescent="0.25">
      <c r="A395" s="14"/>
      <c r="B395" s="40" t="s">
        <v>33</v>
      </c>
      <c r="C395" s="7"/>
      <c r="D395" s="41">
        <f t="shared" si="52"/>
        <v>16</v>
      </c>
      <c r="E395" s="37">
        <f>'[5]98.  ООО "Астория"'!$H$21</f>
        <v>0</v>
      </c>
      <c r="F395" s="37">
        <f>'[5]98.  ООО "Астория"'!$H$23</f>
        <v>0</v>
      </c>
      <c r="G395" s="37">
        <f>'[5]98.  ООО "Астория"'!$H$27</f>
        <v>2</v>
      </c>
      <c r="H395" s="37">
        <f>'[5]98.  ООО "Астория"'!$H$30</f>
        <v>3</v>
      </c>
      <c r="I395" s="37">
        <f>'[5]98.  ООО "Астория"'!$H$32</f>
        <v>0</v>
      </c>
      <c r="J395" s="37">
        <f>'[5]98.  ООО "Астория"'!$H$36</f>
        <v>0</v>
      </c>
      <c r="K395" s="37">
        <f>'[5]98.  ООО "Астория"'!$H$39</f>
        <v>0</v>
      </c>
      <c r="L395" s="37">
        <f>'[5]98.  ООО "Астория"'!$H$43</f>
        <v>0</v>
      </c>
      <c r="M395" s="37">
        <f>'[5]98.  ООО "Астория"'!$H$47</f>
        <v>4</v>
      </c>
      <c r="N395" s="37">
        <f>'[5]98.  ООО "Астория"'!$H$50</f>
        <v>0</v>
      </c>
      <c r="O395" s="37">
        <f>'[5]98.  ООО "Астория"'!$H$53</f>
        <v>2</v>
      </c>
      <c r="P395" s="38">
        <f>'[5]98.  ООО "Астория"'!$H$56</f>
        <v>0</v>
      </c>
      <c r="Q395" s="37">
        <f>'[5]98.  ООО "Астория"'!$H$59</f>
        <v>5</v>
      </c>
      <c r="R395" s="37">
        <f>'[5]98.  ООО "Астория"'!$H$68</f>
        <v>0</v>
      </c>
      <c r="S395" s="29"/>
      <c r="U395" s="153"/>
    </row>
    <row r="396" spans="1:21" ht="15.75" hidden="1" outlineLevel="1" x14ac:dyDescent="0.25">
      <c r="A396" s="14"/>
      <c r="B396" s="40" t="s">
        <v>168</v>
      </c>
      <c r="C396" s="7"/>
      <c r="D396" s="41">
        <f t="shared" si="52"/>
        <v>0</v>
      </c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8"/>
      <c r="Q396" s="37"/>
      <c r="R396" s="37"/>
      <c r="S396" s="29"/>
      <c r="U396" s="153"/>
    </row>
    <row r="397" spans="1:21" ht="94.5" collapsed="1" x14ac:dyDescent="0.25">
      <c r="A397" s="14">
        <v>54</v>
      </c>
      <c r="B397" s="15" t="s">
        <v>245</v>
      </c>
      <c r="C397" s="15" t="s">
        <v>246</v>
      </c>
      <c r="D397" s="41">
        <f t="shared" si="52"/>
        <v>28.4</v>
      </c>
      <c r="E397" s="37">
        <f t="shared" ref="E397:R397" si="63">SUM(E398:E403)/5</f>
        <v>2</v>
      </c>
      <c r="F397" s="37">
        <f t="shared" si="63"/>
        <v>1.2</v>
      </c>
      <c r="G397" s="37">
        <f t="shared" si="63"/>
        <v>2</v>
      </c>
      <c r="H397" s="37">
        <f t="shared" si="63"/>
        <v>1.2</v>
      </c>
      <c r="I397" s="37">
        <f t="shared" si="63"/>
        <v>3</v>
      </c>
      <c r="J397" s="37">
        <f t="shared" si="63"/>
        <v>2</v>
      </c>
      <c r="K397" s="37">
        <f t="shared" si="63"/>
        <v>5</v>
      </c>
      <c r="L397" s="37">
        <f t="shared" si="63"/>
        <v>0.8</v>
      </c>
      <c r="M397" s="37">
        <f t="shared" si="63"/>
        <v>1.2</v>
      </c>
      <c r="N397" s="37">
        <f t="shared" si="63"/>
        <v>1</v>
      </c>
      <c r="O397" s="37">
        <f t="shared" si="63"/>
        <v>3.6</v>
      </c>
      <c r="P397" s="37">
        <f t="shared" si="63"/>
        <v>0</v>
      </c>
      <c r="Q397" s="37">
        <f t="shared" si="63"/>
        <v>4.4000000000000004</v>
      </c>
      <c r="R397" s="37">
        <f t="shared" si="63"/>
        <v>1</v>
      </c>
      <c r="S397" s="28"/>
      <c r="T397" s="35">
        <f>SUM(D398:D403)/5-D397</f>
        <v>0</v>
      </c>
      <c r="U397" s="153">
        <f>'прошедшие до комиссии'!M55</f>
        <v>5000000</v>
      </c>
    </row>
    <row r="398" spans="1:21" ht="15.75" hidden="1" outlineLevel="1" x14ac:dyDescent="0.25">
      <c r="A398" s="14"/>
      <c r="B398" s="40" t="s">
        <v>313</v>
      </c>
      <c r="C398" s="7"/>
      <c r="D398" s="41">
        <f t="shared" si="52"/>
        <v>34</v>
      </c>
      <c r="E398" s="37">
        <f>'[1]99.  ООО "Ай Ти Макс"'!$H$21</f>
        <v>2</v>
      </c>
      <c r="F398" s="37">
        <f>'[1]99.  ООО "Ай Ти Макс"'!$H$23</f>
        <v>1</v>
      </c>
      <c r="G398" s="37">
        <f>'[1]99.  ООО "Ай Ти Макс"'!$H$27</f>
        <v>2</v>
      </c>
      <c r="H398" s="37">
        <f>'[1]99.  ООО "Ай Ти Макс"'!$H$30</f>
        <v>3</v>
      </c>
      <c r="I398" s="37">
        <f>'[1]99.  ООО "Ай Ти Макс"'!$H$32</f>
        <v>0</v>
      </c>
      <c r="J398" s="37">
        <f>'[1]99.  ООО "Ай Ти Макс"'!$H$36</f>
        <v>2</v>
      </c>
      <c r="K398" s="37">
        <f>'[1]99.  ООО "Ай Ти Макс"'!$H$39</f>
        <v>5</v>
      </c>
      <c r="L398" s="37">
        <f>'[1]99.  ООО "Ай Ти Макс"'!$H$43</f>
        <v>1</v>
      </c>
      <c r="M398" s="37">
        <f>'[1]99.  ООО "Ай Ти Макс"'!$H$47</f>
        <v>4</v>
      </c>
      <c r="N398" s="37">
        <f>'[1]99.  ООО "Ай Ти Макс"'!$H$50</f>
        <v>0</v>
      </c>
      <c r="O398" s="37">
        <f>'[1]99.  ООО "Ай Ти Макс"'!$H$53</f>
        <v>4</v>
      </c>
      <c r="P398" s="38">
        <f>'[1]99.  ООО "Ай Ти Макс"'!$H$56</f>
        <v>0</v>
      </c>
      <c r="Q398" s="37">
        <f>'[1]99.  ООО "Ай Ти Макс"'!$H$59</f>
        <v>5</v>
      </c>
      <c r="R398" s="37">
        <f>'[1]99.  ООО "Ай Ти Макс"'!$H$68</f>
        <v>5</v>
      </c>
      <c r="S398" s="29"/>
      <c r="U398" s="153"/>
    </row>
    <row r="399" spans="1:21" ht="15.75" hidden="1" outlineLevel="1" x14ac:dyDescent="0.25">
      <c r="A399" s="14"/>
      <c r="B399" s="40" t="s">
        <v>165</v>
      </c>
      <c r="C399" s="7"/>
      <c r="D399" s="41">
        <f t="shared" si="52"/>
        <v>33</v>
      </c>
      <c r="E399" s="37">
        <f>'[2]99.  ООО "Ай Ти Макс"'!$H$21</f>
        <v>2</v>
      </c>
      <c r="F399" s="37">
        <f>'[2]99.  ООО "Ай Ти Макс"'!$H$23</f>
        <v>2</v>
      </c>
      <c r="G399" s="37">
        <f>'[2]99.  ООО "Ай Ти Макс"'!$H$27</f>
        <v>2</v>
      </c>
      <c r="H399" s="37">
        <f>'[2]99.  ООО "Ай Ти Макс"'!$H$30</f>
        <v>3</v>
      </c>
      <c r="I399" s="37">
        <f>'[2]99.  ООО "Ай Ти Макс"'!$H$32</f>
        <v>5</v>
      </c>
      <c r="J399" s="37">
        <f>'[2]99.  ООО "Ай Ти Макс"'!$H$36</f>
        <v>2</v>
      </c>
      <c r="K399" s="37">
        <f>'[2]99.  ООО "Ай Ти Макс"'!$H$39</f>
        <v>5</v>
      </c>
      <c r="L399" s="37">
        <f>'[2]99.  ООО "Ай Ти Макс"'!$H$43</f>
        <v>1</v>
      </c>
      <c r="M399" s="37">
        <f>'[2]99.  ООО "Ай Ти Макс"'!$H$47</f>
        <v>0</v>
      </c>
      <c r="N399" s="37">
        <f>'[2]99.  ООО "Ай Ти Макс"'!$H$50</f>
        <v>5</v>
      </c>
      <c r="O399" s="37">
        <f>'[2]99.  ООО "Ай Ти Макс"'!$H$53</f>
        <v>2</v>
      </c>
      <c r="P399" s="38" t="str">
        <f>'[2]99.  ООО "Ай Ти Макс"'!$H$56</f>
        <v>-</v>
      </c>
      <c r="Q399" s="37">
        <f>'[2]99.  ООО "Ай Ти Макс"'!$H$59</f>
        <v>4</v>
      </c>
      <c r="R399" s="37">
        <f>'[2]99.  ООО "Ай Ти Макс"'!$H$68</f>
        <v>0</v>
      </c>
      <c r="S399" s="29"/>
      <c r="U399" s="153"/>
    </row>
    <row r="400" spans="1:21" ht="15.75" hidden="1" outlineLevel="1" x14ac:dyDescent="0.25">
      <c r="A400" s="14"/>
      <c r="B400" s="40" t="s">
        <v>166</v>
      </c>
      <c r="C400" s="7"/>
      <c r="D400" s="41">
        <f t="shared" ref="D400:D463" si="64">SUM(E400:R400)</f>
        <v>26</v>
      </c>
      <c r="E400" s="37">
        <f>'[3]99.  ООО "Ай Ти Макс"'!$H$21</f>
        <v>2</v>
      </c>
      <c r="F400" s="37">
        <f>'[3]99.  ООО "Ай Ти Макс"'!$H$23</f>
        <v>1</v>
      </c>
      <c r="G400" s="37">
        <f>'[3]99.  ООО "Ай Ти Макс"'!$H$27</f>
        <v>2</v>
      </c>
      <c r="H400" s="37">
        <f>'[3]99.  ООО "Ай Ти Макс"'!$H$30</f>
        <v>0</v>
      </c>
      <c r="I400" s="37">
        <f>'[3]99.  ООО "Ай Ти Макс"'!$H$32</f>
        <v>5</v>
      </c>
      <c r="J400" s="37">
        <f>'[3]99.  ООО "Ай Ти Макс"'!$H$36</f>
        <v>2</v>
      </c>
      <c r="K400" s="37">
        <f>'[3]99.  ООО "Ай Ти Макс"'!$H$39</f>
        <v>5</v>
      </c>
      <c r="L400" s="37">
        <f>'[3]99.  ООО "Ай Ти Макс"'!$H$43</f>
        <v>1</v>
      </c>
      <c r="M400" s="37" t="str">
        <f>'[3]99.  ООО "Ай Ти Макс"'!$H$47</f>
        <v>-</v>
      </c>
      <c r="N400" s="37">
        <f>'[3]99.  ООО "Ай Ти Макс"'!$H$50</f>
        <v>0</v>
      </c>
      <c r="O400" s="37">
        <f>'[3]99.  ООО "Ай Ти Макс"'!$H$53</f>
        <v>4</v>
      </c>
      <c r="P400" s="38" t="str">
        <f>'[3]99.  ООО "Ай Ти Макс"'!$H$56</f>
        <v>-</v>
      </c>
      <c r="Q400" s="37">
        <f>'[3]99.  ООО "Ай Ти Макс"'!$H$59</f>
        <v>4</v>
      </c>
      <c r="R400" s="37">
        <f>'[3]99.  ООО "Ай Ти Макс"'!$H$68</f>
        <v>0</v>
      </c>
      <c r="S400" s="29"/>
      <c r="U400" s="153"/>
    </row>
    <row r="401" spans="1:21" ht="15.75" hidden="1" outlineLevel="1" x14ac:dyDescent="0.25">
      <c r="A401" s="14"/>
      <c r="B401" s="40" t="s">
        <v>167</v>
      </c>
      <c r="C401" s="7"/>
      <c r="D401" s="41">
        <f t="shared" si="64"/>
        <v>26</v>
      </c>
      <c r="E401" s="37">
        <f>'[4]99.  ООО "Ай Ти Макс"'!$H$21</f>
        <v>2</v>
      </c>
      <c r="F401" s="37">
        <f>'[4]99.  ООО "Ай Ти Макс"'!$H$23</f>
        <v>1</v>
      </c>
      <c r="G401" s="37">
        <f>'[4]99.  ООО "Ай Ти Макс"'!$H$27</f>
        <v>2</v>
      </c>
      <c r="H401" s="37">
        <f>'[4]99.  ООО "Ай Ти Макс"'!$H$30</f>
        <v>0</v>
      </c>
      <c r="I401" s="37">
        <f>'[4]99.  ООО "Ай Ти Макс"'!$H$32</f>
        <v>5</v>
      </c>
      <c r="J401" s="37">
        <f>'[4]99.  ООО "Ай Ти Макс"'!$H$36</f>
        <v>2</v>
      </c>
      <c r="K401" s="37">
        <f>'[4]99.  ООО "Ай Ти Макс"'!$H$39</f>
        <v>5</v>
      </c>
      <c r="L401" s="37">
        <f>'[4]99.  ООО "Ай Ти Макс"'!$H$43</f>
        <v>1</v>
      </c>
      <c r="M401" s="37" t="str">
        <f>'[4]99.  ООО "Ай Ти Макс"'!$H$47</f>
        <v>-</v>
      </c>
      <c r="N401" s="37">
        <f>'[4]99.  ООО "Ай Ти Макс"'!$H$50</f>
        <v>0</v>
      </c>
      <c r="O401" s="37">
        <f>'[4]99.  ООО "Ай Ти Макс"'!$H$53</f>
        <v>4</v>
      </c>
      <c r="P401" s="38" t="str">
        <f>'[4]99.  ООО "Ай Ти Макс"'!$H$56</f>
        <v>-</v>
      </c>
      <c r="Q401" s="37">
        <f>'[4]99.  ООО "Ай Ти Макс"'!$H$59</f>
        <v>4</v>
      </c>
      <c r="R401" s="37">
        <f>'[4]99.  ООО "Ай Ти Макс"'!$H$68</f>
        <v>0</v>
      </c>
      <c r="S401" s="29"/>
      <c r="U401" s="153"/>
    </row>
    <row r="402" spans="1:21" ht="15.75" hidden="1" outlineLevel="1" x14ac:dyDescent="0.25">
      <c r="A402" s="14"/>
      <c r="B402" s="40" t="s">
        <v>33</v>
      </c>
      <c r="C402" s="7"/>
      <c r="D402" s="41">
        <f t="shared" si="64"/>
        <v>23</v>
      </c>
      <c r="E402" s="37">
        <f>'[5]99.  ООО "Ай Ти Макс"'!$H$21</f>
        <v>2</v>
      </c>
      <c r="F402" s="37">
        <f>'[5]99.  ООО "Ай Ти Макс"'!$H$23</f>
        <v>1</v>
      </c>
      <c r="G402" s="37">
        <f>'[5]99.  ООО "Ай Ти Макс"'!$H$27</f>
        <v>2</v>
      </c>
      <c r="H402" s="37">
        <f>'[5]99.  ООО "Ай Ти Макс"'!$H$30</f>
        <v>0</v>
      </c>
      <c r="I402" s="37">
        <f>'[5]99.  ООО "Ай Ти Макс"'!$H$32</f>
        <v>0</v>
      </c>
      <c r="J402" s="37">
        <f>'[5]99.  ООО "Ай Ти Макс"'!$H$36</f>
        <v>2</v>
      </c>
      <c r="K402" s="37">
        <f>'[5]99.  ООО "Ай Ти Макс"'!$H$39</f>
        <v>5</v>
      </c>
      <c r="L402" s="37">
        <f>'[5]99.  ООО "Ай Ти Макс"'!$H$43</f>
        <v>0</v>
      </c>
      <c r="M402" s="37">
        <f>'[5]99.  ООО "Ай Ти Макс"'!$H$47</f>
        <v>2</v>
      </c>
      <c r="N402" s="37">
        <f>'[5]99.  ООО "Ай Ти Макс"'!$H$50</f>
        <v>0</v>
      </c>
      <c r="O402" s="37">
        <f>'[5]99.  ООО "Ай Ти Макс"'!$H$53</f>
        <v>4</v>
      </c>
      <c r="P402" s="38">
        <f>'[5]99.  ООО "Ай Ти Макс"'!$H$56</f>
        <v>0</v>
      </c>
      <c r="Q402" s="37">
        <f>'[5]99.  ООО "Ай Ти Макс"'!$H$59</f>
        <v>5</v>
      </c>
      <c r="R402" s="37">
        <f>'[5]99.  ООО "Ай Ти Макс"'!$H$68</f>
        <v>0</v>
      </c>
      <c r="S402" s="29"/>
      <c r="U402" s="153"/>
    </row>
    <row r="403" spans="1:21" ht="15.75" hidden="1" outlineLevel="1" x14ac:dyDescent="0.25">
      <c r="A403" s="14"/>
      <c r="B403" s="40" t="s">
        <v>168</v>
      </c>
      <c r="C403" s="7"/>
      <c r="D403" s="41">
        <f t="shared" si="64"/>
        <v>0</v>
      </c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9"/>
      <c r="Q403" s="37"/>
      <c r="R403" s="37"/>
      <c r="S403" s="29"/>
      <c r="U403" s="153"/>
    </row>
    <row r="404" spans="1:21" ht="78.75" collapsed="1" x14ac:dyDescent="0.25">
      <c r="A404" s="14">
        <v>55</v>
      </c>
      <c r="B404" s="15" t="s">
        <v>247</v>
      </c>
      <c r="C404" s="15" t="s">
        <v>296</v>
      </c>
      <c r="D404" s="41">
        <f t="shared" si="64"/>
        <v>36.200000000000003</v>
      </c>
      <c r="E404" s="37">
        <f t="shared" ref="E404:R404" si="65">SUM(E405:E410)/5</f>
        <v>0.8</v>
      </c>
      <c r="F404" s="37">
        <f t="shared" si="65"/>
        <v>2.2000000000000002</v>
      </c>
      <c r="G404" s="37">
        <f t="shared" si="65"/>
        <v>2</v>
      </c>
      <c r="H404" s="37">
        <f t="shared" si="65"/>
        <v>3</v>
      </c>
      <c r="I404" s="37">
        <f t="shared" si="65"/>
        <v>5</v>
      </c>
      <c r="J404" s="37">
        <f t="shared" si="65"/>
        <v>2</v>
      </c>
      <c r="K404" s="37">
        <f t="shared" si="65"/>
        <v>5</v>
      </c>
      <c r="L404" s="37">
        <f t="shared" si="65"/>
        <v>0.8</v>
      </c>
      <c r="M404" s="37">
        <f t="shared" si="65"/>
        <v>1.6</v>
      </c>
      <c r="N404" s="37">
        <f t="shared" si="65"/>
        <v>5</v>
      </c>
      <c r="O404" s="37">
        <f t="shared" si="65"/>
        <v>3.6</v>
      </c>
      <c r="P404" s="37">
        <f t="shared" si="65"/>
        <v>0</v>
      </c>
      <c r="Q404" s="37">
        <f t="shared" si="65"/>
        <v>3.2</v>
      </c>
      <c r="R404" s="37">
        <f t="shared" si="65"/>
        <v>2</v>
      </c>
      <c r="S404" s="28"/>
      <c r="T404" s="35">
        <f>SUM(D405:D410)/5-D404</f>
        <v>0</v>
      </c>
      <c r="U404" s="153">
        <f>'прошедшие до комиссии'!M56</f>
        <v>1649600</v>
      </c>
    </row>
    <row r="405" spans="1:21" ht="15.75" hidden="1" outlineLevel="1" x14ac:dyDescent="0.25">
      <c r="A405" s="14"/>
      <c r="B405" s="40" t="s">
        <v>313</v>
      </c>
      <c r="C405" s="7"/>
      <c r="D405" s="41">
        <f t="shared" si="64"/>
        <v>42</v>
      </c>
      <c r="E405" s="37">
        <f>'[1]102.  ООО НПО "Урал ГидроПром"'!$H$21</f>
        <v>0</v>
      </c>
      <c r="F405" s="37">
        <f>'[1]102.  ООО НПО "Урал ГидроПром"'!$H$23</f>
        <v>3</v>
      </c>
      <c r="G405" s="37">
        <f>'[1]102.  ООО НПО "Урал ГидроПром"'!$H$27</f>
        <v>2</v>
      </c>
      <c r="H405" s="37">
        <f>'[1]102.  ООО НПО "Урал ГидроПром"'!$H$30</f>
        <v>3</v>
      </c>
      <c r="I405" s="37">
        <f>'[1]102.  ООО НПО "Урал ГидроПром"'!$H$32</f>
        <v>5</v>
      </c>
      <c r="J405" s="37">
        <f>'[1]102.  ООО НПО "Урал ГидроПром"'!$H$36</f>
        <v>2</v>
      </c>
      <c r="K405" s="37">
        <f>'[1]102.  ООО НПО "Урал ГидроПром"'!$H$39</f>
        <v>5</v>
      </c>
      <c r="L405" s="37">
        <f>'[1]102.  ООО НПО "Урал ГидроПром"'!$H$43</f>
        <v>1</v>
      </c>
      <c r="M405" s="37">
        <f>'[1]102.  ООО НПО "Урал ГидроПром"'!$H$47</f>
        <v>4</v>
      </c>
      <c r="N405" s="37">
        <f>'[1]102.  ООО НПО "Урал ГидроПром"'!$H$50</f>
        <v>5</v>
      </c>
      <c r="O405" s="37">
        <f>'[1]102.  ООО НПО "Урал ГидроПром"'!$H$53</f>
        <v>4</v>
      </c>
      <c r="P405" s="38">
        <f>'[1]102.  ООО НПО "Урал ГидроПром"'!$H$56</f>
        <v>0</v>
      </c>
      <c r="Q405" s="37">
        <f>'[1]102.  ООО НПО "Урал ГидроПром"'!$H$59</f>
        <v>3</v>
      </c>
      <c r="R405" s="37">
        <f>'[1]102.  ООО НПО "Урал ГидроПром"'!$H$68</f>
        <v>5</v>
      </c>
      <c r="S405" s="29"/>
      <c r="U405" s="153"/>
    </row>
    <row r="406" spans="1:21" ht="15.75" hidden="1" outlineLevel="1" x14ac:dyDescent="0.25">
      <c r="A406" s="14"/>
      <c r="B406" s="40" t="s">
        <v>165</v>
      </c>
      <c r="C406" s="7"/>
      <c r="D406" s="41">
        <f t="shared" si="64"/>
        <v>31</v>
      </c>
      <c r="E406" s="37">
        <f>'[2]102.  ООО НПО "Урал ГидроПром"'!$H$21</f>
        <v>0</v>
      </c>
      <c r="F406" s="37">
        <f>'[2]102.  ООО НПО "Урал ГидроПром"'!$H$23</f>
        <v>2</v>
      </c>
      <c r="G406" s="37">
        <f>'[2]102.  ООО НПО "Урал ГидроПром"'!$H$27</f>
        <v>2</v>
      </c>
      <c r="H406" s="37">
        <f>'[2]102.  ООО НПО "Урал ГидроПром"'!$H$30</f>
        <v>3</v>
      </c>
      <c r="I406" s="37">
        <f>'[2]102.  ООО НПО "Урал ГидроПром"'!$H$32</f>
        <v>5</v>
      </c>
      <c r="J406" s="37">
        <f>'[2]102.  ООО НПО "Урал ГидроПром"'!$H$36</f>
        <v>2</v>
      </c>
      <c r="K406" s="37">
        <f>'[2]102.  ООО НПО "Урал ГидроПром"'!$H$39</f>
        <v>5</v>
      </c>
      <c r="L406" s="37">
        <f>'[2]102.  ООО НПО "Урал ГидроПром"'!$H$43</f>
        <v>1</v>
      </c>
      <c r="M406" s="37">
        <f>'[2]102.  ООО НПО "Урал ГидроПром"'!$H$47</f>
        <v>0</v>
      </c>
      <c r="N406" s="37">
        <f>'[2]102.  ООО НПО "Урал ГидроПром"'!$H$50</f>
        <v>5</v>
      </c>
      <c r="O406" s="37">
        <f>'[2]102.  ООО НПО "Урал ГидроПром"'!$H$53</f>
        <v>2</v>
      </c>
      <c r="P406" s="38" t="str">
        <f>'[2]102.  ООО НПО "Урал ГидроПром"'!$H$56</f>
        <v>-</v>
      </c>
      <c r="Q406" s="37">
        <f>'[2]102.  ООО НПО "Урал ГидроПром"'!$H$59</f>
        <v>4</v>
      </c>
      <c r="R406" s="37">
        <f>'[2]102.  ООО НПО "Урал ГидроПром"'!$H$68</f>
        <v>0</v>
      </c>
      <c r="S406" s="29"/>
      <c r="U406" s="153"/>
    </row>
    <row r="407" spans="1:21" ht="15.75" hidden="1" outlineLevel="1" x14ac:dyDescent="0.25">
      <c r="A407" s="14"/>
      <c r="B407" s="40" t="s">
        <v>166</v>
      </c>
      <c r="C407" s="7"/>
      <c r="D407" s="41">
        <f t="shared" si="64"/>
        <v>34</v>
      </c>
      <c r="E407" s="37">
        <f>'[3]102.  ООО НПО "Урал ГидроПром"'!$H$21</f>
        <v>2</v>
      </c>
      <c r="F407" s="37">
        <f>'[3]102.  ООО НПО "Урал ГидроПром"'!$H$23</f>
        <v>2</v>
      </c>
      <c r="G407" s="37">
        <f>'[3]102.  ООО НПО "Урал ГидроПром"'!$H$27</f>
        <v>2</v>
      </c>
      <c r="H407" s="37">
        <f>'[3]102.  ООО НПО "Урал ГидроПром"'!$H$30</f>
        <v>3</v>
      </c>
      <c r="I407" s="37">
        <f>'[3]102.  ООО НПО "Урал ГидроПром"'!$H$32</f>
        <v>5</v>
      </c>
      <c r="J407" s="37">
        <f>'[3]102.  ООО НПО "Урал ГидроПром"'!$H$36</f>
        <v>2</v>
      </c>
      <c r="K407" s="37">
        <f>'[3]102.  ООО НПО "Урал ГидроПром"'!$H$39</f>
        <v>5</v>
      </c>
      <c r="L407" s="37">
        <f>'[3]102.  ООО НПО "Урал ГидроПром"'!$H$43</f>
        <v>1</v>
      </c>
      <c r="M407" s="37" t="str">
        <f>'[3]102.  ООО НПО "Урал ГидроПром"'!$H$47</f>
        <v>-</v>
      </c>
      <c r="N407" s="37">
        <f>'[3]102.  ООО НПО "Урал ГидроПром"'!$H$50</f>
        <v>5</v>
      </c>
      <c r="O407" s="37">
        <f>'[3]102.  ООО НПО "Урал ГидроПром"'!$H$53</f>
        <v>4</v>
      </c>
      <c r="P407" s="38" t="str">
        <f>'[3]102.  ООО НПО "Урал ГидроПром"'!$H$56</f>
        <v>-</v>
      </c>
      <c r="Q407" s="37">
        <f>'[3]102.  ООО НПО "Урал ГидроПром"'!$H$59</f>
        <v>3</v>
      </c>
      <c r="R407" s="37">
        <f>'[3]102.  ООО НПО "Урал ГидроПром"'!$H$68</f>
        <v>0</v>
      </c>
      <c r="S407" s="29"/>
      <c r="U407" s="153"/>
    </row>
    <row r="408" spans="1:21" ht="15.75" hidden="1" outlineLevel="1" x14ac:dyDescent="0.25">
      <c r="A408" s="14"/>
      <c r="B408" s="40" t="s">
        <v>167</v>
      </c>
      <c r="C408" s="7"/>
      <c r="D408" s="41">
        <f t="shared" si="64"/>
        <v>34</v>
      </c>
      <c r="E408" s="37">
        <f>'[4]102.  ООО НПО "Урал ГидроПром"'!$H$21</f>
        <v>2</v>
      </c>
      <c r="F408" s="37">
        <f>'[4]102.  ООО НПО "Урал ГидроПром"'!$H$23</f>
        <v>2</v>
      </c>
      <c r="G408" s="37">
        <f>'[4]102.  ООО НПО "Урал ГидроПром"'!$H$27</f>
        <v>2</v>
      </c>
      <c r="H408" s="37">
        <f>'[4]102.  ООО НПО "Урал ГидроПром"'!$H$30</f>
        <v>3</v>
      </c>
      <c r="I408" s="37">
        <f>'[4]102.  ООО НПО "Урал ГидроПром"'!$H$32</f>
        <v>5</v>
      </c>
      <c r="J408" s="37">
        <f>'[4]102.  ООО НПО "Урал ГидроПром"'!$H$36</f>
        <v>2</v>
      </c>
      <c r="K408" s="37">
        <f>'[4]102.  ООО НПО "Урал ГидроПром"'!$H$39</f>
        <v>5</v>
      </c>
      <c r="L408" s="37">
        <f>'[4]102.  ООО НПО "Урал ГидроПром"'!$H$43</f>
        <v>1</v>
      </c>
      <c r="M408" s="37" t="str">
        <f>'[4]102.  ООО НПО "Урал ГидроПром"'!$H$47</f>
        <v>-</v>
      </c>
      <c r="N408" s="37">
        <f>'[4]102.  ООО НПО "Урал ГидроПром"'!$H$50</f>
        <v>5</v>
      </c>
      <c r="O408" s="37">
        <f>'[4]102.  ООО НПО "Урал ГидроПром"'!$H$53</f>
        <v>4</v>
      </c>
      <c r="P408" s="38" t="str">
        <f>'[4]102.  ООО НПО "Урал ГидроПром"'!$H$56</f>
        <v>-</v>
      </c>
      <c r="Q408" s="37">
        <f>'[4]102.  ООО НПО "Урал ГидроПром"'!$H$59</f>
        <v>3</v>
      </c>
      <c r="R408" s="37">
        <f>'[4]102.  ООО НПО "Урал ГидроПром"'!$H$68</f>
        <v>0</v>
      </c>
      <c r="S408" s="29"/>
      <c r="U408" s="153"/>
    </row>
    <row r="409" spans="1:21" ht="15.75" hidden="1" outlineLevel="1" x14ac:dyDescent="0.25">
      <c r="A409" s="14"/>
      <c r="B409" s="40" t="s">
        <v>33</v>
      </c>
      <c r="C409" s="7"/>
      <c r="D409" s="41">
        <f t="shared" si="64"/>
        <v>40</v>
      </c>
      <c r="E409" s="37">
        <f>'[5]102.  ООО НПО "Урал ГидроПром"'!$H$21</f>
        <v>0</v>
      </c>
      <c r="F409" s="37">
        <f>'[5]102.  ООО НПО "Урал ГидроПром"'!$H$23</f>
        <v>2</v>
      </c>
      <c r="G409" s="37">
        <f>'[5]102.  ООО НПО "Урал ГидроПром"'!$H$27</f>
        <v>2</v>
      </c>
      <c r="H409" s="37">
        <f>'[5]102.  ООО НПО "Урал ГидроПром"'!$H$30</f>
        <v>3</v>
      </c>
      <c r="I409" s="37">
        <f>'[5]102.  ООО НПО "Урал ГидроПром"'!$H$32</f>
        <v>5</v>
      </c>
      <c r="J409" s="37">
        <f>'[5]102.  ООО НПО "Урал ГидроПром"'!$H$36</f>
        <v>2</v>
      </c>
      <c r="K409" s="37">
        <f>'[5]102.  ООО НПО "Урал ГидроПром"'!$H$39</f>
        <v>5</v>
      </c>
      <c r="L409" s="37">
        <f>'[5]102.  ООО НПО "Урал ГидроПром"'!$H$43</f>
        <v>0</v>
      </c>
      <c r="M409" s="37">
        <f>'[5]102.  ООО НПО "Урал ГидроПром"'!$H$47</f>
        <v>4</v>
      </c>
      <c r="N409" s="37">
        <f>'[5]102.  ООО НПО "Урал ГидроПром"'!$H$50</f>
        <v>5</v>
      </c>
      <c r="O409" s="37">
        <f>'[5]102.  ООО НПО "Урал ГидроПром"'!$H$53</f>
        <v>4</v>
      </c>
      <c r="P409" s="38">
        <f>'[5]102.  ООО НПО "Урал ГидроПром"'!$H$56</f>
        <v>0</v>
      </c>
      <c r="Q409" s="37">
        <f>'[5]102.  ООО НПО "Урал ГидроПром"'!$H$59</f>
        <v>3</v>
      </c>
      <c r="R409" s="37">
        <f>'[5]102.  ООО НПО "Урал ГидроПром"'!$H$68</f>
        <v>5</v>
      </c>
      <c r="S409" s="29"/>
      <c r="U409" s="153"/>
    </row>
    <row r="410" spans="1:21" ht="15.75" hidden="1" outlineLevel="1" x14ac:dyDescent="0.25">
      <c r="A410" s="14"/>
      <c r="B410" s="40" t="s">
        <v>168</v>
      </c>
      <c r="C410" s="7"/>
      <c r="D410" s="41">
        <f t="shared" si="64"/>
        <v>0</v>
      </c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9"/>
      <c r="Q410" s="37"/>
      <c r="R410" s="37"/>
      <c r="S410" s="29"/>
      <c r="U410" s="153"/>
    </row>
    <row r="411" spans="1:21" ht="15.75" collapsed="1" x14ac:dyDescent="0.25">
      <c r="A411" s="14">
        <v>56</v>
      </c>
      <c r="B411" s="15" t="s">
        <v>248</v>
      </c>
      <c r="C411" s="15" t="s">
        <v>297</v>
      </c>
      <c r="D411" s="41">
        <f t="shared" si="64"/>
        <v>29</v>
      </c>
      <c r="E411" s="37">
        <f t="shared" ref="E411:R411" si="66">SUM(E412:E417)/5</f>
        <v>0.8</v>
      </c>
      <c r="F411" s="37">
        <f t="shared" si="66"/>
        <v>1.2</v>
      </c>
      <c r="G411" s="37">
        <f t="shared" si="66"/>
        <v>2</v>
      </c>
      <c r="H411" s="37">
        <f t="shared" si="66"/>
        <v>1.2</v>
      </c>
      <c r="I411" s="37">
        <f t="shared" si="66"/>
        <v>5</v>
      </c>
      <c r="J411" s="37">
        <f t="shared" si="66"/>
        <v>2</v>
      </c>
      <c r="K411" s="37">
        <f t="shared" si="66"/>
        <v>3.4</v>
      </c>
      <c r="L411" s="37">
        <f t="shared" si="66"/>
        <v>3.2</v>
      </c>
      <c r="M411" s="37">
        <f t="shared" si="66"/>
        <v>1.2</v>
      </c>
      <c r="N411" s="37">
        <f t="shared" si="66"/>
        <v>4.5999999999999996</v>
      </c>
      <c r="O411" s="37">
        <f t="shared" si="66"/>
        <v>0.4</v>
      </c>
      <c r="P411" s="37">
        <f t="shared" si="66"/>
        <v>0</v>
      </c>
      <c r="Q411" s="37">
        <f t="shared" si="66"/>
        <v>4</v>
      </c>
      <c r="R411" s="37">
        <f t="shared" si="66"/>
        <v>0</v>
      </c>
      <c r="S411" s="28"/>
      <c r="T411" s="35">
        <f>SUM(D412:D417)/5-D411</f>
        <v>0</v>
      </c>
      <c r="U411" s="153">
        <f>'прошедшие до комиссии'!M57</f>
        <v>400000</v>
      </c>
    </row>
    <row r="412" spans="1:21" ht="15.75" hidden="1" outlineLevel="1" x14ac:dyDescent="0.25">
      <c r="A412" s="14"/>
      <c r="B412" s="40" t="s">
        <v>313</v>
      </c>
      <c r="C412" s="7"/>
      <c r="D412" s="41">
        <f t="shared" si="64"/>
        <v>27</v>
      </c>
      <c r="E412" s="37">
        <f>'[1]103.  ООО "Медилюкс"'!$H$21</f>
        <v>0</v>
      </c>
      <c r="F412" s="37">
        <f>'[1]103.  ООО "Медилюкс"'!$H$23</f>
        <v>1</v>
      </c>
      <c r="G412" s="37">
        <f>'[1]103.  ООО "Медилюкс"'!$H$27</f>
        <v>2</v>
      </c>
      <c r="H412" s="37">
        <f>'[1]103.  ООО "Медилюкс"'!$H$30</f>
        <v>3</v>
      </c>
      <c r="I412" s="37">
        <f>'[1]103.  ООО "Медилюкс"'!$H$32</f>
        <v>5</v>
      </c>
      <c r="J412" s="37">
        <f>'[1]103.  ООО "Медилюкс"'!$H$36</f>
        <v>2</v>
      </c>
      <c r="K412" s="37">
        <f>'[1]103.  ООО "Медилюкс"'!$H$39</f>
        <v>3</v>
      </c>
      <c r="L412" s="37">
        <f>'[1]103.  ООО "Медилюкс"'!$H$43</f>
        <v>0</v>
      </c>
      <c r="M412" s="37">
        <f>'[1]103.  ООО "Медилюкс"'!$H$47</f>
        <v>4</v>
      </c>
      <c r="N412" s="37">
        <f>'[1]103.  ООО "Медилюкс"'!$H$50</f>
        <v>3</v>
      </c>
      <c r="O412" s="37">
        <f>'[1]103.  ООО "Медилюкс"'!$H$53</f>
        <v>0</v>
      </c>
      <c r="P412" s="38">
        <f>'[1]103.  ООО "Медилюкс"'!$H$56</f>
        <v>0</v>
      </c>
      <c r="Q412" s="37">
        <f>'[1]103.  ООО "Медилюкс"'!$H$59</f>
        <v>4</v>
      </c>
      <c r="R412" s="37">
        <f>'[1]103.  ООО "Медилюкс"'!$H$68</f>
        <v>0</v>
      </c>
      <c r="S412" s="29"/>
      <c r="U412" s="153"/>
    </row>
    <row r="413" spans="1:21" ht="15.75" hidden="1" outlineLevel="1" x14ac:dyDescent="0.25">
      <c r="A413" s="14"/>
      <c r="B413" s="40" t="s">
        <v>165</v>
      </c>
      <c r="C413" s="7"/>
      <c r="D413" s="41">
        <f t="shared" si="64"/>
        <v>31</v>
      </c>
      <c r="E413" s="37">
        <f>'[2]103.  ООО "Медилюкс"'!$H$21</f>
        <v>0</v>
      </c>
      <c r="F413" s="37">
        <f>'[2]103.  ООО "Медилюкс"'!$H$23</f>
        <v>2</v>
      </c>
      <c r="G413" s="37">
        <f>'[2]103.  ООО "Медилюкс"'!$H$27</f>
        <v>2</v>
      </c>
      <c r="H413" s="37">
        <f>'[2]103.  ООО "Медилюкс"'!$H$30</f>
        <v>3</v>
      </c>
      <c r="I413" s="37">
        <f>'[2]103.  ООО "Медилюкс"'!$H$32</f>
        <v>5</v>
      </c>
      <c r="J413" s="37">
        <f>'[2]103.  ООО "Медилюкс"'!$H$36</f>
        <v>2</v>
      </c>
      <c r="K413" s="37">
        <f>'[2]103.  ООО "Медилюкс"'!$H$39</f>
        <v>5</v>
      </c>
      <c r="L413" s="37">
        <f>'[2]103.  ООО "Медилюкс"'!$H$43</f>
        <v>1</v>
      </c>
      <c r="M413" s="37">
        <f>'[2]103.  ООО "Медилюкс"'!$H$47</f>
        <v>0</v>
      </c>
      <c r="N413" s="37">
        <f>'[2]103.  ООО "Медилюкс"'!$H$50</f>
        <v>5</v>
      </c>
      <c r="O413" s="37">
        <f>'[2]103.  ООО "Медилюкс"'!$H$53</f>
        <v>2</v>
      </c>
      <c r="P413" s="38" t="str">
        <f>'[2]103.  ООО "Медилюкс"'!$H$56</f>
        <v>-</v>
      </c>
      <c r="Q413" s="37">
        <f>'[2]103.  ООО "Медилюкс"'!$H$59</f>
        <v>4</v>
      </c>
      <c r="R413" s="37">
        <f>'[2]103.  ООО "Медилюкс"'!$H$68</f>
        <v>0</v>
      </c>
      <c r="S413" s="29"/>
      <c r="U413" s="153"/>
    </row>
    <row r="414" spans="1:21" ht="15.75" hidden="1" outlineLevel="1" x14ac:dyDescent="0.25">
      <c r="A414" s="14"/>
      <c r="B414" s="40" t="s">
        <v>166</v>
      </c>
      <c r="C414" s="7"/>
      <c r="D414" s="41">
        <f t="shared" si="64"/>
        <v>29</v>
      </c>
      <c r="E414" s="37">
        <f>'[3]103.  ООО "Медилюкс"'!$H$21</f>
        <v>2</v>
      </c>
      <c r="F414" s="37">
        <f>'[3]103.  ООО "Медилюкс"'!$H$23</f>
        <v>1</v>
      </c>
      <c r="G414" s="37">
        <f>'[3]103.  ООО "Медилюкс"'!$H$27</f>
        <v>2</v>
      </c>
      <c r="H414" s="37">
        <f>'[3]103.  ООО "Медилюкс"'!$H$30</f>
        <v>0</v>
      </c>
      <c r="I414" s="37">
        <f>'[3]103.  ООО "Медилюкс"'!$H$32</f>
        <v>5</v>
      </c>
      <c r="J414" s="37">
        <f>'[3]103.  ООО "Медилюкс"'!$H$36</f>
        <v>2</v>
      </c>
      <c r="K414" s="37">
        <f>'[3]103.  ООО "Медилюкс"'!$H$39</f>
        <v>3</v>
      </c>
      <c r="L414" s="37">
        <f>'[3]103.  ООО "Медилюкс"'!$H$43</f>
        <v>5</v>
      </c>
      <c r="M414" s="37" t="str">
        <f>'[3]103.  ООО "Медилюкс"'!$H$47</f>
        <v>-</v>
      </c>
      <c r="N414" s="37">
        <f>'[3]103.  ООО "Медилюкс"'!$H$50</f>
        <v>5</v>
      </c>
      <c r="O414" s="37">
        <f>'[3]103.  ООО "Медилюкс"'!$H$53</f>
        <v>0</v>
      </c>
      <c r="P414" s="38" t="str">
        <f>'[3]103.  ООО "Медилюкс"'!$H$56</f>
        <v>-</v>
      </c>
      <c r="Q414" s="37">
        <f>'[3]103.  ООО "Медилюкс"'!$H$59</f>
        <v>4</v>
      </c>
      <c r="R414" s="37">
        <f>'[3]103.  ООО "Медилюкс"'!$H$68</f>
        <v>0</v>
      </c>
      <c r="S414" s="29"/>
      <c r="U414" s="153"/>
    </row>
    <row r="415" spans="1:21" ht="15.75" hidden="1" outlineLevel="1" x14ac:dyDescent="0.25">
      <c r="A415" s="14"/>
      <c r="B415" s="40" t="s">
        <v>167</v>
      </c>
      <c r="C415" s="7"/>
      <c r="D415" s="41">
        <f t="shared" si="64"/>
        <v>29</v>
      </c>
      <c r="E415" s="37">
        <f>'[4]103.  ООО "Медилюкс"'!$H$21</f>
        <v>2</v>
      </c>
      <c r="F415" s="37">
        <f>'[4]103.  ООО "Медилюкс"'!$H$23</f>
        <v>1</v>
      </c>
      <c r="G415" s="37">
        <f>'[4]103.  ООО "Медилюкс"'!$H$27</f>
        <v>2</v>
      </c>
      <c r="H415" s="37">
        <f>'[4]103.  ООО "Медилюкс"'!$H$30</f>
        <v>0</v>
      </c>
      <c r="I415" s="37">
        <f>'[4]103.  ООО "Медилюкс"'!$H$32</f>
        <v>5</v>
      </c>
      <c r="J415" s="37">
        <f>'[4]103.  ООО "Медилюкс"'!$H$36</f>
        <v>2</v>
      </c>
      <c r="K415" s="37">
        <f>'[4]103.  ООО "Медилюкс"'!$H$39</f>
        <v>3</v>
      </c>
      <c r="L415" s="37">
        <f>'[4]103.  ООО "Медилюкс"'!$H$43</f>
        <v>5</v>
      </c>
      <c r="M415" s="37" t="str">
        <f>'[4]103.  ООО "Медилюкс"'!$H$47</f>
        <v>-</v>
      </c>
      <c r="N415" s="37">
        <f>'[4]103.  ООО "Медилюкс"'!$H$50</f>
        <v>5</v>
      </c>
      <c r="O415" s="37">
        <f>'[4]103.  ООО "Медилюкс"'!$H$53</f>
        <v>0</v>
      </c>
      <c r="P415" s="38" t="str">
        <f>'[4]103.  ООО "Медилюкс"'!$H$56</f>
        <v>-</v>
      </c>
      <c r="Q415" s="37">
        <f>'[4]103.  ООО "Медилюкс"'!$H$59</f>
        <v>4</v>
      </c>
      <c r="R415" s="37">
        <f>'[4]103.  ООО "Медилюкс"'!$H$68</f>
        <v>0</v>
      </c>
      <c r="S415" s="29"/>
      <c r="U415" s="153"/>
    </row>
    <row r="416" spans="1:21" ht="15.75" hidden="1" outlineLevel="1" x14ac:dyDescent="0.25">
      <c r="A416" s="14"/>
      <c r="B416" s="40" t="s">
        <v>33</v>
      </c>
      <c r="C416" s="7"/>
      <c r="D416" s="41">
        <f t="shared" si="64"/>
        <v>29</v>
      </c>
      <c r="E416" s="37">
        <f>'[5]103.  ООО "Медилюкс"'!$H$21</f>
        <v>0</v>
      </c>
      <c r="F416" s="37">
        <f>'[5]103.  ООО "Медилюкс"'!$H$23</f>
        <v>1</v>
      </c>
      <c r="G416" s="37">
        <f>'[5]103.  ООО "Медилюкс"'!$H$27</f>
        <v>2</v>
      </c>
      <c r="H416" s="37">
        <f>'[5]103.  ООО "Медилюкс"'!$H$30</f>
        <v>0</v>
      </c>
      <c r="I416" s="37">
        <f>'[5]103.  ООО "Медилюкс"'!$H$32</f>
        <v>5</v>
      </c>
      <c r="J416" s="37">
        <f>'[5]103.  ООО "Медилюкс"'!$H$36</f>
        <v>2</v>
      </c>
      <c r="K416" s="37">
        <f>'[5]103.  ООО "Медилюкс"'!$H$39</f>
        <v>3</v>
      </c>
      <c r="L416" s="37">
        <f>'[5]103.  ООО "Медилюкс"'!$H$43</f>
        <v>5</v>
      </c>
      <c r="M416" s="37">
        <f>'[5]103.  ООО "Медилюкс"'!$H$47</f>
        <v>2</v>
      </c>
      <c r="N416" s="37">
        <f>'[5]103.  ООО "Медилюкс"'!$H$50</f>
        <v>5</v>
      </c>
      <c r="O416" s="37">
        <f>'[5]103.  ООО "Медилюкс"'!$H$53</f>
        <v>0</v>
      </c>
      <c r="P416" s="38">
        <f>'[5]103.  ООО "Медилюкс"'!$H$56</f>
        <v>0</v>
      </c>
      <c r="Q416" s="37">
        <f>'[5]103.  ООО "Медилюкс"'!$H$59</f>
        <v>4</v>
      </c>
      <c r="R416" s="37">
        <f>'[5]103.  ООО "Медилюкс"'!$H$68</f>
        <v>0</v>
      </c>
      <c r="S416" s="29"/>
      <c r="U416" s="153"/>
    </row>
    <row r="417" spans="1:21" ht="15.75" hidden="1" outlineLevel="1" x14ac:dyDescent="0.25">
      <c r="A417" s="14"/>
      <c r="B417" s="40" t="s">
        <v>168</v>
      </c>
      <c r="C417" s="7"/>
      <c r="D417" s="41">
        <f t="shared" si="64"/>
        <v>0</v>
      </c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9"/>
      <c r="Q417" s="37"/>
      <c r="R417" s="37"/>
      <c r="S417" s="29"/>
      <c r="U417" s="153"/>
    </row>
    <row r="418" spans="1:21" ht="31.5" collapsed="1" x14ac:dyDescent="0.25">
      <c r="A418" s="14">
        <v>57</v>
      </c>
      <c r="B418" s="15" t="s">
        <v>249</v>
      </c>
      <c r="C418" s="15" t="s">
        <v>298</v>
      </c>
      <c r="D418" s="41">
        <f t="shared" si="64"/>
        <v>39.4</v>
      </c>
      <c r="E418" s="37">
        <f t="shared" ref="E418:R418" si="67">SUM(E419:E424)/5</f>
        <v>0</v>
      </c>
      <c r="F418" s="37">
        <f t="shared" si="67"/>
        <v>2</v>
      </c>
      <c r="G418" s="37">
        <f t="shared" si="67"/>
        <v>2</v>
      </c>
      <c r="H418" s="37">
        <f t="shared" si="67"/>
        <v>3</v>
      </c>
      <c r="I418" s="37">
        <f t="shared" si="67"/>
        <v>5</v>
      </c>
      <c r="J418" s="37">
        <f t="shared" si="67"/>
        <v>2</v>
      </c>
      <c r="K418" s="37">
        <f t="shared" si="67"/>
        <v>5</v>
      </c>
      <c r="L418" s="37">
        <f t="shared" si="67"/>
        <v>4.5999999999999996</v>
      </c>
      <c r="M418" s="37">
        <f t="shared" si="67"/>
        <v>2.4</v>
      </c>
      <c r="N418" s="37">
        <f t="shared" si="67"/>
        <v>5</v>
      </c>
      <c r="O418" s="37">
        <f t="shared" si="67"/>
        <v>4</v>
      </c>
      <c r="P418" s="37">
        <f t="shared" si="67"/>
        <v>0</v>
      </c>
      <c r="Q418" s="37">
        <f t="shared" si="67"/>
        <v>4.4000000000000004</v>
      </c>
      <c r="R418" s="37">
        <f t="shared" si="67"/>
        <v>0</v>
      </c>
      <c r="S418" s="28"/>
      <c r="T418" s="35">
        <f>SUM(D419:D424)/5-D418</f>
        <v>0</v>
      </c>
      <c r="U418" s="153">
        <f>'прошедшие до комиссии'!M58</f>
        <v>1986832.39</v>
      </c>
    </row>
    <row r="419" spans="1:21" ht="15.75" hidden="1" outlineLevel="1" x14ac:dyDescent="0.25">
      <c r="A419" s="14"/>
      <c r="B419" s="40" t="s">
        <v>313</v>
      </c>
      <c r="C419" s="7"/>
      <c r="D419" s="41">
        <f t="shared" si="64"/>
        <v>42</v>
      </c>
      <c r="E419" s="37">
        <f>'[1]106.  ООО "Любимый доктор"'!$H$21</f>
        <v>0</v>
      </c>
      <c r="F419" s="37">
        <f>'[1]106.  ООО "Любимый доктор"'!$H$23</f>
        <v>2</v>
      </c>
      <c r="G419" s="37">
        <f>'[1]106.  ООО "Любимый доктор"'!$H$27</f>
        <v>2</v>
      </c>
      <c r="H419" s="37">
        <f>'[1]106.  ООО "Любимый доктор"'!$H$30</f>
        <v>3</v>
      </c>
      <c r="I419" s="37">
        <f>'[1]106.  ООО "Любимый доктор"'!$H$32</f>
        <v>5</v>
      </c>
      <c r="J419" s="37">
        <f>'[1]106.  ООО "Любимый доктор"'!$H$36</f>
        <v>2</v>
      </c>
      <c r="K419" s="37">
        <f>'[1]106.  ООО "Любимый доктор"'!$H$39</f>
        <v>5</v>
      </c>
      <c r="L419" s="37">
        <f>'[1]106.  ООО "Любимый доктор"'!$H$43</f>
        <v>5</v>
      </c>
      <c r="M419" s="37">
        <f>'[1]106.  ООО "Любимый доктор"'!$H$47</f>
        <v>4</v>
      </c>
      <c r="N419" s="37">
        <f>'[1]106.  ООО "Любимый доктор"'!$H$50</f>
        <v>5</v>
      </c>
      <c r="O419" s="37">
        <f>'[1]106.  ООО "Любимый доктор"'!$H$53</f>
        <v>4</v>
      </c>
      <c r="P419" s="38">
        <f>'[1]106.  ООО "Любимый доктор"'!$H$56</f>
        <v>0</v>
      </c>
      <c r="Q419" s="37">
        <f>'[1]106.  ООО "Любимый доктор"'!$H$59</f>
        <v>5</v>
      </c>
      <c r="R419" s="37">
        <f>'[1]106.  ООО "Любимый доктор"'!$H$68</f>
        <v>0</v>
      </c>
      <c r="S419" s="29"/>
      <c r="U419" s="153"/>
    </row>
    <row r="420" spans="1:21" ht="15.75" hidden="1" outlineLevel="1" x14ac:dyDescent="0.25">
      <c r="A420" s="14"/>
      <c r="B420" s="40" t="s">
        <v>165</v>
      </c>
      <c r="C420" s="7"/>
      <c r="D420" s="41">
        <f t="shared" si="64"/>
        <v>39</v>
      </c>
      <c r="E420" s="37">
        <f>'[2]106.  ООО "Любимый доктор"'!$H$21</f>
        <v>0</v>
      </c>
      <c r="F420" s="37">
        <f>'[2]106.  ООО "Любимый доктор"'!$H$23</f>
        <v>2</v>
      </c>
      <c r="G420" s="37">
        <f>'[2]106.  ООО "Любимый доктор"'!$H$27</f>
        <v>2</v>
      </c>
      <c r="H420" s="37">
        <f>'[2]106.  ООО "Любимый доктор"'!$H$30</f>
        <v>3</v>
      </c>
      <c r="I420" s="37">
        <f>'[2]106.  ООО "Любимый доктор"'!$H$32</f>
        <v>5</v>
      </c>
      <c r="J420" s="37">
        <f>'[2]106.  ООО "Любимый доктор"'!$H$36</f>
        <v>2</v>
      </c>
      <c r="K420" s="37">
        <f>'[2]106.  ООО "Любимый доктор"'!$H$39</f>
        <v>5</v>
      </c>
      <c r="L420" s="37">
        <f>'[2]106.  ООО "Любимый доктор"'!$H$43</f>
        <v>5</v>
      </c>
      <c r="M420" s="37">
        <f>'[2]106.  ООО "Любимый доктор"'!$H$47</f>
        <v>2</v>
      </c>
      <c r="N420" s="37">
        <f>'[2]106.  ООО "Любимый доктор"'!$H$50</f>
        <v>5</v>
      </c>
      <c r="O420" s="37">
        <f>'[2]106.  ООО "Любимый доктор"'!$H$53</f>
        <v>4</v>
      </c>
      <c r="P420" s="38">
        <f>'[2]106.  ООО "Любимый доктор"'!$H$56</f>
        <v>0</v>
      </c>
      <c r="Q420" s="37">
        <f>'[2]106.  ООО "Любимый доктор"'!$H$59</f>
        <v>4</v>
      </c>
      <c r="R420" s="37">
        <f>'[2]106.  ООО "Любимый доктор"'!$H$68</f>
        <v>0</v>
      </c>
      <c r="S420" s="29"/>
      <c r="U420" s="153"/>
    </row>
    <row r="421" spans="1:21" ht="15.75" hidden="1" outlineLevel="1" x14ac:dyDescent="0.25">
      <c r="A421" s="14"/>
      <c r="B421" s="40" t="s">
        <v>166</v>
      </c>
      <c r="C421" s="7"/>
      <c r="D421" s="41">
        <f t="shared" si="64"/>
        <v>39</v>
      </c>
      <c r="E421" s="37">
        <f>'[3]106.  ООО "Любимый доктор"'!$H$21</f>
        <v>0</v>
      </c>
      <c r="F421" s="37">
        <f>'[3]106.  ООО "Любимый доктор"'!$H$23</f>
        <v>2</v>
      </c>
      <c r="G421" s="37">
        <f>'[3]106.  ООО "Любимый доктор"'!$H$27</f>
        <v>2</v>
      </c>
      <c r="H421" s="37">
        <f>'[3]106.  ООО "Любимый доктор"'!$H$30</f>
        <v>3</v>
      </c>
      <c r="I421" s="37">
        <f>'[3]106.  ООО "Любимый доктор"'!$H$32</f>
        <v>5</v>
      </c>
      <c r="J421" s="37">
        <f>'[3]106.  ООО "Любимый доктор"'!$H$36</f>
        <v>2</v>
      </c>
      <c r="K421" s="37">
        <f>'[3]106.  ООО "Любимый доктор"'!$H$39</f>
        <v>5</v>
      </c>
      <c r="L421" s="37">
        <f>'[3]106.  ООО "Любимый доктор"'!$H$43</f>
        <v>5</v>
      </c>
      <c r="M421" s="37">
        <f>'[3]106.  ООО "Любимый доктор"'!$H$47</f>
        <v>2</v>
      </c>
      <c r="N421" s="37">
        <f>'[3]106.  ООО "Любимый доктор"'!$H$50</f>
        <v>5</v>
      </c>
      <c r="O421" s="37">
        <f>'[3]106.  ООО "Любимый доктор"'!$H$53</f>
        <v>4</v>
      </c>
      <c r="P421" s="38" t="str">
        <f>'[3]106.  ООО "Любимый доктор"'!$H$56</f>
        <v>-</v>
      </c>
      <c r="Q421" s="37">
        <f>'[3]106.  ООО "Любимый доктор"'!$H$59</f>
        <v>4</v>
      </c>
      <c r="R421" s="37">
        <f>'[3]106.  ООО "Любимый доктор"'!$H$68</f>
        <v>0</v>
      </c>
      <c r="S421" s="29"/>
      <c r="U421" s="153"/>
    </row>
    <row r="422" spans="1:21" ht="15.75" hidden="1" outlineLevel="1" x14ac:dyDescent="0.25">
      <c r="A422" s="14"/>
      <c r="B422" s="40" t="s">
        <v>167</v>
      </c>
      <c r="C422" s="7"/>
      <c r="D422" s="41">
        <f t="shared" si="64"/>
        <v>39</v>
      </c>
      <c r="E422" s="37">
        <f>'[4]106.  ООО "Любимый доктор"'!$H$21</f>
        <v>0</v>
      </c>
      <c r="F422" s="37">
        <f>'[4]106.  ООО "Любимый доктор"'!$H$23</f>
        <v>2</v>
      </c>
      <c r="G422" s="37">
        <f>'[4]106.  ООО "Любимый доктор"'!$H$27</f>
        <v>2</v>
      </c>
      <c r="H422" s="37">
        <f>'[4]106.  ООО "Любимый доктор"'!$H$30</f>
        <v>3</v>
      </c>
      <c r="I422" s="37">
        <f>'[4]106.  ООО "Любимый доктор"'!$H$32</f>
        <v>5</v>
      </c>
      <c r="J422" s="37">
        <f>'[4]106.  ООО "Любимый доктор"'!$H$36</f>
        <v>2</v>
      </c>
      <c r="K422" s="37">
        <f>'[4]106.  ООО "Любимый доктор"'!$H$39</f>
        <v>5</v>
      </c>
      <c r="L422" s="37">
        <f>'[4]106.  ООО "Любимый доктор"'!$H$43</f>
        <v>5</v>
      </c>
      <c r="M422" s="37">
        <f>'[4]106.  ООО "Любимый доктор"'!$H$47</f>
        <v>2</v>
      </c>
      <c r="N422" s="37">
        <f>'[4]106.  ООО "Любимый доктор"'!$H$50</f>
        <v>5</v>
      </c>
      <c r="O422" s="37">
        <f>'[4]106.  ООО "Любимый доктор"'!$H$53</f>
        <v>4</v>
      </c>
      <c r="P422" s="38" t="str">
        <f>'[4]106.  ООО "Любимый доктор"'!$H$56</f>
        <v>-</v>
      </c>
      <c r="Q422" s="37">
        <f>'[4]106.  ООО "Любимый доктор"'!$H$59</f>
        <v>4</v>
      </c>
      <c r="R422" s="37">
        <f>'[4]106.  ООО "Любимый доктор"'!$H$68</f>
        <v>0</v>
      </c>
      <c r="S422" s="29"/>
      <c r="U422" s="153"/>
    </row>
    <row r="423" spans="1:21" ht="15.75" hidden="1" outlineLevel="1" x14ac:dyDescent="0.25">
      <c r="A423" s="14"/>
      <c r="B423" s="40" t="s">
        <v>33</v>
      </c>
      <c r="C423" s="7"/>
      <c r="D423" s="41">
        <f t="shared" si="64"/>
        <v>38</v>
      </c>
      <c r="E423" s="37">
        <f>'[5]106.  ООО "Любимый доктор"'!$H$21</f>
        <v>0</v>
      </c>
      <c r="F423" s="37">
        <f>'[5]106.  ООО "Любимый доктор"'!$H$23</f>
        <v>2</v>
      </c>
      <c r="G423" s="37">
        <f>'[5]106.  ООО "Любимый доктор"'!$H$27</f>
        <v>2</v>
      </c>
      <c r="H423" s="37">
        <f>'[5]106.  ООО "Любимый доктор"'!$H$30</f>
        <v>3</v>
      </c>
      <c r="I423" s="37">
        <f>'[5]106.  ООО "Любимый доктор"'!$H$32</f>
        <v>5</v>
      </c>
      <c r="J423" s="37">
        <f>'[5]106.  ООО "Любимый доктор"'!$H$36</f>
        <v>2</v>
      </c>
      <c r="K423" s="37">
        <f>'[5]106.  ООО "Любимый доктор"'!$H$39</f>
        <v>5</v>
      </c>
      <c r="L423" s="37">
        <f>'[5]106.  ООО "Любимый доктор"'!$H$43</f>
        <v>3</v>
      </c>
      <c r="M423" s="37">
        <f>'[5]106.  ООО "Любимый доктор"'!$H$47</f>
        <v>2</v>
      </c>
      <c r="N423" s="37">
        <f>'[5]106.  ООО "Любимый доктор"'!$H$50</f>
        <v>5</v>
      </c>
      <c r="O423" s="37">
        <f>'[5]106.  ООО "Любимый доктор"'!$H$53</f>
        <v>4</v>
      </c>
      <c r="P423" s="38">
        <f>'[5]106.  ООО "Любимый доктор"'!$H$56</f>
        <v>0</v>
      </c>
      <c r="Q423" s="37">
        <f>'[5]106.  ООО "Любимый доктор"'!$H$59</f>
        <v>5</v>
      </c>
      <c r="R423" s="37">
        <f>'[5]106.  ООО "Любимый доктор"'!$H$68</f>
        <v>0</v>
      </c>
      <c r="S423" s="29"/>
      <c r="U423" s="153"/>
    </row>
    <row r="424" spans="1:21" ht="15.75" hidden="1" outlineLevel="1" x14ac:dyDescent="0.25">
      <c r="A424" s="14"/>
      <c r="B424" s="40" t="s">
        <v>168</v>
      </c>
      <c r="C424" s="7"/>
      <c r="D424" s="41">
        <f t="shared" si="64"/>
        <v>0</v>
      </c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9"/>
      <c r="Q424" s="37"/>
      <c r="R424" s="37"/>
      <c r="S424" s="29"/>
      <c r="U424" s="153"/>
    </row>
    <row r="425" spans="1:21" ht="47.25" collapsed="1" x14ac:dyDescent="0.25">
      <c r="A425" s="14">
        <v>58</v>
      </c>
      <c r="B425" s="15" t="s">
        <v>250</v>
      </c>
      <c r="C425" s="15" t="s">
        <v>299</v>
      </c>
      <c r="D425" s="41">
        <f t="shared" si="64"/>
        <v>26.400000000000002</v>
      </c>
      <c r="E425" s="37">
        <f t="shared" ref="E425:R425" si="68">SUM(E426:E431)/5</f>
        <v>0</v>
      </c>
      <c r="F425" s="37">
        <f t="shared" si="68"/>
        <v>1.2</v>
      </c>
      <c r="G425" s="37">
        <f t="shared" si="68"/>
        <v>2</v>
      </c>
      <c r="H425" s="37">
        <f t="shared" si="68"/>
        <v>3</v>
      </c>
      <c r="I425" s="37">
        <f t="shared" si="68"/>
        <v>3</v>
      </c>
      <c r="J425" s="37">
        <f t="shared" si="68"/>
        <v>2</v>
      </c>
      <c r="K425" s="37">
        <f t="shared" si="68"/>
        <v>4.2</v>
      </c>
      <c r="L425" s="37">
        <f t="shared" si="68"/>
        <v>0.8</v>
      </c>
      <c r="M425" s="37">
        <f t="shared" si="68"/>
        <v>2</v>
      </c>
      <c r="N425" s="37">
        <f t="shared" si="68"/>
        <v>1</v>
      </c>
      <c r="O425" s="37">
        <f t="shared" si="68"/>
        <v>3.6</v>
      </c>
      <c r="P425" s="37">
        <f t="shared" si="68"/>
        <v>0</v>
      </c>
      <c r="Q425" s="37">
        <f t="shared" si="68"/>
        <v>3.6</v>
      </c>
      <c r="R425" s="37">
        <f t="shared" si="68"/>
        <v>0</v>
      </c>
      <c r="S425" s="28"/>
      <c r="T425" s="35">
        <f>SUM(D426:D431)/5-D425</f>
        <v>0</v>
      </c>
      <c r="U425" s="153">
        <f>'прошедшие до комиссии'!M59</f>
        <v>374112.41</v>
      </c>
    </row>
    <row r="426" spans="1:21" ht="15.75" hidden="1" outlineLevel="1" x14ac:dyDescent="0.25">
      <c r="A426" s="14"/>
      <c r="B426" s="40" t="s">
        <v>313</v>
      </c>
      <c r="C426" s="7"/>
      <c r="D426" s="41">
        <f t="shared" si="64"/>
        <v>27</v>
      </c>
      <c r="E426" s="37">
        <f>'[1]107.  ООО МЦ "Диа Мед"'!$H$21</f>
        <v>0</v>
      </c>
      <c r="F426" s="37">
        <f>'[1]107.  ООО МЦ "Диа Мед"'!$H$23</f>
        <v>1</v>
      </c>
      <c r="G426" s="37">
        <f>'[1]107.  ООО МЦ "Диа Мед"'!$H$27</f>
        <v>2</v>
      </c>
      <c r="H426" s="37">
        <f>'[1]107.  ООО МЦ "Диа Мед"'!$H$30</f>
        <v>3</v>
      </c>
      <c r="I426" s="37">
        <f>'[1]107.  ООО МЦ "Диа Мед"'!$H$32</f>
        <v>0</v>
      </c>
      <c r="J426" s="37">
        <f>'[1]107.  ООО МЦ "Диа Мед"'!$H$36</f>
        <v>2</v>
      </c>
      <c r="K426" s="37">
        <f>'[1]107.  ООО МЦ "Диа Мед"'!$H$39</f>
        <v>5</v>
      </c>
      <c r="L426" s="37">
        <f>'[1]107.  ООО МЦ "Диа Мед"'!$H$43</f>
        <v>1</v>
      </c>
      <c r="M426" s="37">
        <f>'[1]107.  ООО МЦ "Диа Мед"'!$H$47</f>
        <v>4</v>
      </c>
      <c r="N426" s="37">
        <f>'[1]107.  ООО МЦ "Диа Мед"'!$H$50</f>
        <v>0</v>
      </c>
      <c r="O426" s="37">
        <f>'[1]107.  ООО МЦ "Диа Мед"'!$H$53</f>
        <v>4</v>
      </c>
      <c r="P426" s="38">
        <f>'[1]107.  ООО МЦ "Диа Мед"'!$H$56</f>
        <v>0</v>
      </c>
      <c r="Q426" s="37">
        <f>'[1]107.  ООО МЦ "Диа Мед"'!$H$59</f>
        <v>5</v>
      </c>
      <c r="R426" s="37">
        <f>'[1]107.  ООО МЦ "Диа Мед"'!$H$68</f>
        <v>0</v>
      </c>
      <c r="S426" s="29"/>
      <c r="U426" s="153"/>
    </row>
    <row r="427" spans="1:21" ht="15.75" hidden="1" outlineLevel="1" x14ac:dyDescent="0.25">
      <c r="A427" s="14"/>
      <c r="B427" s="40" t="s">
        <v>165</v>
      </c>
      <c r="C427" s="7"/>
      <c r="D427" s="41">
        <f t="shared" si="64"/>
        <v>31</v>
      </c>
      <c r="E427" s="37">
        <f>'[2]107.  ООО МЦ "Диа Мед"'!$H$21</f>
        <v>0</v>
      </c>
      <c r="F427" s="37">
        <f>'[2]107.  ООО МЦ "Диа Мед"'!$H$23</f>
        <v>2</v>
      </c>
      <c r="G427" s="37">
        <f>'[2]107.  ООО МЦ "Диа Мед"'!$H$27</f>
        <v>2</v>
      </c>
      <c r="H427" s="37">
        <f>'[2]107.  ООО МЦ "Диа Мед"'!$H$30</f>
        <v>3</v>
      </c>
      <c r="I427" s="37">
        <f>'[2]107.  ООО МЦ "Диа Мед"'!$H$32</f>
        <v>5</v>
      </c>
      <c r="J427" s="37">
        <f>'[2]107.  ООО МЦ "Диа Мед"'!$H$36</f>
        <v>2</v>
      </c>
      <c r="K427" s="37">
        <f>'[2]107.  ООО МЦ "Диа Мед"'!$H$39</f>
        <v>5</v>
      </c>
      <c r="L427" s="37">
        <f>'[2]107.  ООО МЦ "Диа Мед"'!$H$43</f>
        <v>1</v>
      </c>
      <c r="M427" s="37">
        <f>'[2]107.  ООО МЦ "Диа Мед"'!$H$47</f>
        <v>0</v>
      </c>
      <c r="N427" s="37">
        <f>'[2]107.  ООО МЦ "Диа Мед"'!$H$50</f>
        <v>5</v>
      </c>
      <c r="O427" s="37">
        <f>'[2]107.  ООО МЦ "Диа Мед"'!$H$53</f>
        <v>2</v>
      </c>
      <c r="P427" s="38" t="str">
        <f>'[2]107.  ООО МЦ "Диа Мед"'!$H$56</f>
        <v>-</v>
      </c>
      <c r="Q427" s="37">
        <f>'[2]107.  ООО МЦ "Диа Мед"'!$H$59</f>
        <v>4</v>
      </c>
      <c r="R427" s="37">
        <f>'[2]107.  ООО МЦ "Диа Мед"'!$H$68</f>
        <v>0</v>
      </c>
      <c r="S427" s="29"/>
      <c r="U427" s="153"/>
    </row>
    <row r="428" spans="1:21" ht="15.75" hidden="1" outlineLevel="1" x14ac:dyDescent="0.25">
      <c r="A428" s="14"/>
      <c r="B428" s="40" t="s">
        <v>166</v>
      </c>
      <c r="C428" s="7"/>
      <c r="D428" s="41">
        <f t="shared" si="64"/>
        <v>25</v>
      </c>
      <c r="E428" s="37">
        <f>'[3]107.  ООО МЦ "Диа Мед"'!$H$21</f>
        <v>0</v>
      </c>
      <c r="F428" s="37">
        <f>'[3]107.  ООО МЦ "Диа Мед"'!$H$23</f>
        <v>1</v>
      </c>
      <c r="G428" s="37">
        <f>'[3]107.  ООО МЦ "Диа Мед"'!$H$27</f>
        <v>2</v>
      </c>
      <c r="H428" s="37">
        <f>'[3]107.  ООО МЦ "Диа Мед"'!$H$30</f>
        <v>3</v>
      </c>
      <c r="I428" s="37">
        <f>'[3]107.  ООО МЦ "Диа Мед"'!$H$32</f>
        <v>5</v>
      </c>
      <c r="J428" s="37">
        <f>'[3]107.  ООО МЦ "Диа Мед"'!$H$36</f>
        <v>2</v>
      </c>
      <c r="K428" s="37">
        <f>'[3]107.  ООО МЦ "Диа Мед"'!$H$39</f>
        <v>3</v>
      </c>
      <c r="L428" s="37">
        <f>'[3]107.  ООО МЦ "Диа Мед"'!$H$43</f>
        <v>1</v>
      </c>
      <c r="M428" s="37">
        <f>'[3]107.  ООО МЦ "Диа Мед"'!$H$47</f>
        <v>2</v>
      </c>
      <c r="N428" s="37">
        <f>'[3]107.  ООО МЦ "Диа Мед"'!$H$50</f>
        <v>0</v>
      </c>
      <c r="O428" s="37">
        <f>'[3]107.  ООО МЦ "Диа Мед"'!$H$53</f>
        <v>4</v>
      </c>
      <c r="P428" s="38" t="str">
        <f>'[3]107.  ООО МЦ "Диа Мед"'!$H$56</f>
        <v>-</v>
      </c>
      <c r="Q428" s="37">
        <f>'[3]107.  ООО МЦ "Диа Мед"'!$H$59</f>
        <v>2</v>
      </c>
      <c r="R428" s="37">
        <f>'[3]107.  ООО МЦ "Диа Мед"'!$H$68</f>
        <v>0</v>
      </c>
      <c r="S428" s="29"/>
      <c r="U428" s="153"/>
    </row>
    <row r="429" spans="1:21" ht="15.75" hidden="1" outlineLevel="1" x14ac:dyDescent="0.25">
      <c r="A429" s="14"/>
      <c r="B429" s="40" t="s">
        <v>167</v>
      </c>
      <c r="C429" s="7"/>
      <c r="D429" s="41">
        <f t="shared" si="64"/>
        <v>25</v>
      </c>
      <c r="E429" s="37">
        <f>'[4]107.  ООО МЦ "Диа Мед"'!$H$21</f>
        <v>0</v>
      </c>
      <c r="F429" s="37">
        <f>'[4]107.  ООО МЦ "Диа Мед"'!$H$23</f>
        <v>1</v>
      </c>
      <c r="G429" s="37">
        <f>'[4]107.  ООО МЦ "Диа Мед"'!$H$27</f>
        <v>2</v>
      </c>
      <c r="H429" s="37">
        <f>'[4]107.  ООО МЦ "Диа Мед"'!$H$30</f>
        <v>3</v>
      </c>
      <c r="I429" s="37">
        <f>'[4]107.  ООО МЦ "Диа Мед"'!$H$32</f>
        <v>5</v>
      </c>
      <c r="J429" s="37">
        <f>'[4]107.  ООО МЦ "Диа Мед"'!$H$36</f>
        <v>2</v>
      </c>
      <c r="K429" s="37">
        <f>'[4]107.  ООО МЦ "Диа Мед"'!$H$39</f>
        <v>3</v>
      </c>
      <c r="L429" s="37">
        <f>'[4]107.  ООО МЦ "Диа Мед"'!$H$43</f>
        <v>1</v>
      </c>
      <c r="M429" s="37">
        <f>'[4]107.  ООО МЦ "Диа Мед"'!$H$47</f>
        <v>2</v>
      </c>
      <c r="N429" s="37">
        <f>'[4]107.  ООО МЦ "Диа Мед"'!$H$50</f>
        <v>0</v>
      </c>
      <c r="O429" s="37">
        <f>'[4]107.  ООО МЦ "Диа Мед"'!$H$53</f>
        <v>4</v>
      </c>
      <c r="P429" s="38" t="str">
        <f>'[4]107.  ООО МЦ "Диа Мед"'!$H$56</f>
        <v>-</v>
      </c>
      <c r="Q429" s="37">
        <f>'[4]107.  ООО МЦ "Диа Мед"'!$H$59</f>
        <v>2</v>
      </c>
      <c r="R429" s="37">
        <f>'[4]107.  ООО МЦ "Диа Мед"'!$H$68</f>
        <v>0</v>
      </c>
      <c r="S429" s="29"/>
      <c r="U429" s="153"/>
    </row>
    <row r="430" spans="1:21" ht="15.75" hidden="1" outlineLevel="1" x14ac:dyDescent="0.25">
      <c r="A430" s="14"/>
      <c r="B430" s="40" t="s">
        <v>33</v>
      </c>
      <c r="C430" s="7"/>
      <c r="D430" s="41">
        <f t="shared" si="64"/>
        <v>24</v>
      </c>
      <c r="E430" s="37">
        <f>'[5]107.  ООО МЦ "Диа Мед"'!$H$21</f>
        <v>0</v>
      </c>
      <c r="F430" s="37">
        <f>'[5]107.  ООО МЦ "Диа Мед"'!$H$23</f>
        <v>1</v>
      </c>
      <c r="G430" s="37">
        <f>'[5]107.  ООО МЦ "Диа Мед"'!$H$27</f>
        <v>2</v>
      </c>
      <c r="H430" s="37">
        <f>'[5]107.  ООО МЦ "Диа Мед"'!$H$30</f>
        <v>3</v>
      </c>
      <c r="I430" s="37">
        <f>'[5]107.  ООО МЦ "Диа Мед"'!$H$32</f>
        <v>0</v>
      </c>
      <c r="J430" s="37">
        <f>'[5]107.  ООО МЦ "Диа Мед"'!$H$36</f>
        <v>2</v>
      </c>
      <c r="K430" s="37">
        <f>'[5]107.  ООО МЦ "Диа Мед"'!$H$39</f>
        <v>5</v>
      </c>
      <c r="L430" s="37">
        <f>'[5]107.  ООО МЦ "Диа Мед"'!$H$43</f>
        <v>0</v>
      </c>
      <c r="M430" s="37">
        <f>'[5]107.  ООО МЦ "Диа Мед"'!$H$47</f>
        <v>2</v>
      </c>
      <c r="N430" s="37">
        <f>'[5]107.  ООО МЦ "Диа Мед"'!$H$50</f>
        <v>0</v>
      </c>
      <c r="O430" s="37">
        <f>'[5]107.  ООО МЦ "Диа Мед"'!$H$53</f>
        <v>4</v>
      </c>
      <c r="P430" s="38">
        <f>'[5]107.  ООО МЦ "Диа Мед"'!$H$56</f>
        <v>0</v>
      </c>
      <c r="Q430" s="37">
        <f>'[5]107.  ООО МЦ "Диа Мед"'!$H$59</f>
        <v>5</v>
      </c>
      <c r="R430" s="37">
        <f>'[5]107.  ООО МЦ "Диа Мед"'!$H$68</f>
        <v>0</v>
      </c>
      <c r="S430" s="29"/>
      <c r="U430" s="153"/>
    </row>
    <row r="431" spans="1:21" ht="15.75" hidden="1" outlineLevel="1" x14ac:dyDescent="0.25">
      <c r="A431" s="14"/>
      <c r="B431" s="40" t="s">
        <v>168</v>
      </c>
      <c r="C431" s="7"/>
      <c r="D431" s="41">
        <f t="shared" si="64"/>
        <v>0</v>
      </c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9"/>
      <c r="Q431" s="37"/>
      <c r="R431" s="37"/>
      <c r="S431" s="29"/>
      <c r="U431" s="153"/>
    </row>
    <row r="432" spans="1:21" ht="31.5" collapsed="1" x14ac:dyDescent="0.25">
      <c r="A432" s="14">
        <v>59</v>
      </c>
      <c r="B432" s="15" t="s">
        <v>251</v>
      </c>
      <c r="C432" s="15" t="s">
        <v>300</v>
      </c>
      <c r="D432" s="41">
        <f t="shared" si="64"/>
        <v>31.6</v>
      </c>
      <c r="E432" s="37">
        <f t="shared" ref="E432:R432" si="69">SUM(E433:E438)/5</f>
        <v>0.4</v>
      </c>
      <c r="F432" s="37">
        <f t="shared" si="69"/>
        <v>2</v>
      </c>
      <c r="G432" s="37">
        <f t="shared" si="69"/>
        <v>2</v>
      </c>
      <c r="H432" s="37">
        <f t="shared" si="69"/>
        <v>3</v>
      </c>
      <c r="I432" s="37">
        <f t="shared" si="69"/>
        <v>4.2</v>
      </c>
      <c r="J432" s="37">
        <f t="shared" si="69"/>
        <v>2</v>
      </c>
      <c r="K432" s="37">
        <f t="shared" si="69"/>
        <v>3.4</v>
      </c>
      <c r="L432" s="37">
        <f t="shared" si="69"/>
        <v>0.8</v>
      </c>
      <c r="M432" s="37">
        <f t="shared" si="69"/>
        <v>0.8</v>
      </c>
      <c r="N432" s="37">
        <f t="shared" si="69"/>
        <v>5</v>
      </c>
      <c r="O432" s="37">
        <f t="shared" si="69"/>
        <v>4</v>
      </c>
      <c r="P432" s="37">
        <f t="shared" si="69"/>
        <v>0</v>
      </c>
      <c r="Q432" s="37">
        <f t="shared" si="69"/>
        <v>4</v>
      </c>
      <c r="R432" s="37">
        <f t="shared" si="69"/>
        <v>0</v>
      </c>
      <c r="S432" s="28"/>
      <c r="T432" s="35">
        <f>SUM(D433:D438)/5-D432</f>
        <v>0</v>
      </c>
      <c r="U432" s="153">
        <f>'прошедшие до комиссии'!M60</f>
        <v>2735117</v>
      </c>
    </row>
    <row r="433" spans="1:21" ht="15.75" hidden="1" outlineLevel="1" x14ac:dyDescent="0.25">
      <c r="A433" s="14"/>
      <c r="B433" s="40" t="s">
        <v>313</v>
      </c>
      <c r="C433" s="7"/>
      <c r="D433" s="41">
        <f t="shared" si="64"/>
        <v>35</v>
      </c>
      <c r="E433" s="37">
        <f>'[1]108.  ООО "Тенториум"'!$H$21</f>
        <v>0</v>
      </c>
      <c r="F433" s="37">
        <f>'[1]108.  ООО "Тенториум"'!$H$23</f>
        <v>2</v>
      </c>
      <c r="G433" s="37">
        <f>'[1]108.  ООО "Тенториум"'!$H$27</f>
        <v>2</v>
      </c>
      <c r="H433" s="37">
        <f>'[1]108.  ООО "Тенториум"'!$H$30</f>
        <v>3</v>
      </c>
      <c r="I433" s="37">
        <f>'[1]108.  ООО "Тенториум"'!$H$32</f>
        <v>5</v>
      </c>
      <c r="J433" s="37">
        <f>'[1]108.  ООО "Тенториум"'!$H$36</f>
        <v>2</v>
      </c>
      <c r="K433" s="37">
        <f>'[1]108.  ООО "Тенториум"'!$H$39</f>
        <v>3</v>
      </c>
      <c r="L433" s="37">
        <f>'[1]108.  ООО "Тенториум"'!$H$43</f>
        <v>1</v>
      </c>
      <c r="M433" s="37">
        <f>'[1]108.  ООО "Тенториум"'!$H$47</f>
        <v>4</v>
      </c>
      <c r="N433" s="37">
        <f>'[1]108.  ООО "Тенториум"'!$H$50</f>
        <v>5</v>
      </c>
      <c r="O433" s="37">
        <f>'[1]108.  ООО "Тенториум"'!$H$53</f>
        <v>4</v>
      </c>
      <c r="P433" s="38">
        <f>'[1]108.  ООО "Тенториум"'!$H$56</f>
        <v>0</v>
      </c>
      <c r="Q433" s="37">
        <f>'[1]108.  ООО "Тенториум"'!$H$59</f>
        <v>4</v>
      </c>
      <c r="R433" s="37">
        <f>'[1]108.  ООО "Тенториум"'!$H$68</f>
        <v>0</v>
      </c>
      <c r="S433" s="29"/>
      <c r="U433" s="153"/>
    </row>
    <row r="434" spans="1:21" ht="15.75" hidden="1" outlineLevel="1" x14ac:dyDescent="0.25">
      <c r="A434" s="14"/>
      <c r="B434" s="40" t="s">
        <v>165</v>
      </c>
      <c r="C434" s="7"/>
      <c r="D434" s="41">
        <f t="shared" si="64"/>
        <v>31</v>
      </c>
      <c r="E434" s="37">
        <f>'[2]108.  ООО "Тенториум"'!$H$21</f>
        <v>2</v>
      </c>
      <c r="F434" s="37">
        <f>'[2]108.  ООО "Тенториум"'!$H$23</f>
        <v>2</v>
      </c>
      <c r="G434" s="37">
        <f>'[2]108.  ООО "Тенториум"'!$H$27</f>
        <v>2</v>
      </c>
      <c r="H434" s="37">
        <f>'[2]108.  ООО "Тенториум"'!$H$30</f>
        <v>3</v>
      </c>
      <c r="I434" s="37">
        <f>'[2]108.  ООО "Тенториум"'!$H$32</f>
        <v>1</v>
      </c>
      <c r="J434" s="37">
        <f>'[2]108.  ООО "Тенториум"'!$H$36</f>
        <v>2</v>
      </c>
      <c r="K434" s="37">
        <f>'[2]108.  ООО "Тенториум"'!$H$39</f>
        <v>5</v>
      </c>
      <c r="L434" s="37">
        <f>'[2]108.  ООО "Тенториум"'!$H$43</f>
        <v>1</v>
      </c>
      <c r="M434" s="37">
        <f>'[2]108.  ООО "Тенториум"'!$H$47</f>
        <v>0</v>
      </c>
      <c r="N434" s="37">
        <f>'[2]108.  ООО "Тенториум"'!$H$50</f>
        <v>5</v>
      </c>
      <c r="O434" s="37">
        <f>'[2]108.  ООО "Тенториум"'!$H$53</f>
        <v>4</v>
      </c>
      <c r="P434" s="38" t="str">
        <f>'[2]108.  ООО "Тенториум"'!$H$56</f>
        <v>-</v>
      </c>
      <c r="Q434" s="37">
        <f>'[2]108.  ООО "Тенториум"'!$H$59</f>
        <v>4</v>
      </c>
      <c r="R434" s="37">
        <f>'[2]108.  ООО "Тенториум"'!$H$68</f>
        <v>0</v>
      </c>
      <c r="S434" s="29"/>
      <c r="U434" s="153"/>
    </row>
    <row r="435" spans="1:21" ht="15.75" hidden="1" outlineLevel="1" x14ac:dyDescent="0.25">
      <c r="A435" s="14"/>
      <c r="B435" s="40" t="s">
        <v>166</v>
      </c>
      <c r="C435" s="7"/>
      <c r="D435" s="41">
        <f t="shared" si="64"/>
        <v>31</v>
      </c>
      <c r="E435" s="37">
        <f>'[3]108.  ООО "Тенториум"'!$H$21</f>
        <v>0</v>
      </c>
      <c r="F435" s="37">
        <f>'[3]108.  ООО "Тенториум"'!$H$23</f>
        <v>2</v>
      </c>
      <c r="G435" s="37">
        <f>'[3]108.  ООО "Тенториум"'!$H$27</f>
        <v>2</v>
      </c>
      <c r="H435" s="37">
        <f>'[3]108.  ООО "Тенториум"'!$H$30</f>
        <v>3</v>
      </c>
      <c r="I435" s="37">
        <f>'[3]108.  ООО "Тенториум"'!$H$32</f>
        <v>5</v>
      </c>
      <c r="J435" s="37">
        <f>'[3]108.  ООО "Тенториум"'!$H$36</f>
        <v>2</v>
      </c>
      <c r="K435" s="37">
        <f>'[3]108.  ООО "Тенториум"'!$H$39</f>
        <v>3</v>
      </c>
      <c r="L435" s="37">
        <f>'[3]108.  ООО "Тенториум"'!$H$43</f>
        <v>1</v>
      </c>
      <c r="M435" s="37">
        <f>'[3]108.  ООО "Тенториум"'!$H$47</f>
        <v>0</v>
      </c>
      <c r="N435" s="37">
        <f>'[3]108.  ООО "Тенториум"'!$H$50</f>
        <v>5</v>
      </c>
      <c r="O435" s="37">
        <f>'[3]108.  ООО "Тенториум"'!$H$53</f>
        <v>4</v>
      </c>
      <c r="P435" s="38" t="str">
        <f>'[3]108.  ООО "Тенториум"'!$H$56</f>
        <v>-</v>
      </c>
      <c r="Q435" s="37">
        <f>'[3]108.  ООО "Тенториум"'!$H$59</f>
        <v>4</v>
      </c>
      <c r="R435" s="37">
        <f>'[3]108.  ООО "Тенториум"'!$H$68</f>
        <v>0</v>
      </c>
      <c r="S435" s="29"/>
      <c r="U435" s="153"/>
    </row>
    <row r="436" spans="1:21" ht="15.75" hidden="1" outlineLevel="1" x14ac:dyDescent="0.25">
      <c r="A436" s="14"/>
      <c r="B436" s="40" t="s">
        <v>167</v>
      </c>
      <c r="C436" s="7"/>
      <c r="D436" s="41">
        <f t="shared" si="64"/>
        <v>31</v>
      </c>
      <c r="E436" s="37">
        <f>'[4]108.  ООО "Тенториум"'!$H$21</f>
        <v>0</v>
      </c>
      <c r="F436" s="37">
        <f>'[4]108.  ООО "Тенториум"'!$H$23</f>
        <v>2</v>
      </c>
      <c r="G436" s="37">
        <f>'[4]108.  ООО "Тенториум"'!$H$27</f>
        <v>2</v>
      </c>
      <c r="H436" s="37">
        <f>'[4]108.  ООО "Тенториум"'!$H$30</f>
        <v>3</v>
      </c>
      <c r="I436" s="37">
        <f>'[4]108.  ООО "Тенториум"'!$H$32</f>
        <v>5</v>
      </c>
      <c r="J436" s="37">
        <f>'[4]108.  ООО "Тенториум"'!$H$36</f>
        <v>2</v>
      </c>
      <c r="K436" s="37">
        <f>'[4]108.  ООО "Тенториум"'!$H$39</f>
        <v>3</v>
      </c>
      <c r="L436" s="37">
        <f>'[4]108.  ООО "Тенториум"'!$H$43</f>
        <v>1</v>
      </c>
      <c r="M436" s="37">
        <f>'[4]108.  ООО "Тенториум"'!$H$47</f>
        <v>0</v>
      </c>
      <c r="N436" s="37">
        <f>'[4]108.  ООО "Тенториум"'!$H$50</f>
        <v>5</v>
      </c>
      <c r="O436" s="37">
        <f>'[4]108.  ООО "Тенториум"'!$H$53</f>
        <v>4</v>
      </c>
      <c r="P436" s="38" t="str">
        <f>'[4]108.  ООО "Тенториум"'!$H$56</f>
        <v>-</v>
      </c>
      <c r="Q436" s="37">
        <f>'[4]108.  ООО "Тенториум"'!$H$59</f>
        <v>4</v>
      </c>
      <c r="R436" s="37">
        <f>'[4]108.  ООО "Тенториум"'!$H$68</f>
        <v>0</v>
      </c>
      <c r="S436" s="29"/>
      <c r="U436" s="153"/>
    </row>
    <row r="437" spans="1:21" ht="15.75" hidden="1" outlineLevel="1" x14ac:dyDescent="0.25">
      <c r="A437" s="14"/>
      <c r="B437" s="40" t="s">
        <v>33</v>
      </c>
      <c r="C437" s="7"/>
      <c r="D437" s="41">
        <f t="shared" si="64"/>
        <v>30</v>
      </c>
      <c r="E437" s="37">
        <f>'[5]108.  ООО "Тенториум"'!$H$21</f>
        <v>0</v>
      </c>
      <c r="F437" s="37">
        <f>'[5]108.  ООО "Тенториум"'!$H$23</f>
        <v>2</v>
      </c>
      <c r="G437" s="37">
        <f>'[5]108.  ООО "Тенториум"'!$H$27</f>
        <v>2</v>
      </c>
      <c r="H437" s="37">
        <f>'[5]108.  ООО "Тенториум"'!$H$30</f>
        <v>3</v>
      </c>
      <c r="I437" s="37">
        <f>'[5]108.  ООО "Тенториум"'!$H$32</f>
        <v>5</v>
      </c>
      <c r="J437" s="37">
        <f>'[5]108.  ООО "Тенториум"'!$H$36</f>
        <v>2</v>
      </c>
      <c r="K437" s="37">
        <f>'[5]108.  ООО "Тенториум"'!$H$39</f>
        <v>3</v>
      </c>
      <c r="L437" s="37">
        <f>'[5]108.  ООО "Тенториум"'!$H$43</f>
        <v>0</v>
      </c>
      <c r="M437" s="37">
        <f>'[5]108.  ООО "Тенториум"'!$H$47</f>
        <v>0</v>
      </c>
      <c r="N437" s="37">
        <f>'[5]108.  ООО "Тенториум"'!$H$50</f>
        <v>5</v>
      </c>
      <c r="O437" s="37">
        <f>'[5]108.  ООО "Тенториум"'!$H$53</f>
        <v>4</v>
      </c>
      <c r="P437" s="38">
        <f>'[5]108.  ООО "Тенториум"'!$H$56</f>
        <v>0</v>
      </c>
      <c r="Q437" s="37">
        <f>'[5]108.  ООО "Тенториум"'!$H$59</f>
        <v>4</v>
      </c>
      <c r="R437" s="37">
        <f>'[5]108.  ООО "Тенториум"'!$H$68</f>
        <v>0</v>
      </c>
      <c r="S437" s="29"/>
      <c r="U437" s="153"/>
    </row>
    <row r="438" spans="1:21" ht="15.75" hidden="1" outlineLevel="1" x14ac:dyDescent="0.25">
      <c r="A438" s="14"/>
      <c r="B438" s="40" t="s">
        <v>168</v>
      </c>
      <c r="C438" s="7"/>
      <c r="D438" s="41">
        <f t="shared" si="64"/>
        <v>0</v>
      </c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9"/>
      <c r="Q438" s="37"/>
      <c r="R438" s="37"/>
      <c r="S438" s="29"/>
      <c r="U438" s="153"/>
    </row>
    <row r="439" spans="1:21" ht="47.25" collapsed="1" x14ac:dyDescent="0.25">
      <c r="A439" s="14">
        <v>60</v>
      </c>
      <c r="B439" s="15" t="s">
        <v>252</v>
      </c>
      <c r="C439" s="15" t="s">
        <v>301</v>
      </c>
      <c r="D439" s="41">
        <f t="shared" si="64"/>
        <v>31.2</v>
      </c>
      <c r="E439" s="37">
        <f t="shared" ref="E439:R439" si="70">SUM(E440:E445)/5</f>
        <v>0</v>
      </c>
      <c r="F439" s="37">
        <f t="shared" si="70"/>
        <v>2</v>
      </c>
      <c r="G439" s="37">
        <f t="shared" si="70"/>
        <v>2</v>
      </c>
      <c r="H439" s="37">
        <f t="shared" si="70"/>
        <v>3</v>
      </c>
      <c r="I439" s="37">
        <f t="shared" si="70"/>
        <v>4</v>
      </c>
      <c r="J439" s="37">
        <f t="shared" si="70"/>
        <v>2</v>
      </c>
      <c r="K439" s="37">
        <f t="shared" si="70"/>
        <v>5</v>
      </c>
      <c r="L439" s="37">
        <f t="shared" si="70"/>
        <v>0.2</v>
      </c>
      <c r="M439" s="37">
        <f t="shared" si="70"/>
        <v>2</v>
      </c>
      <c r="N439" s="37">
        <f t="shared" si="70"/>
        <v>5</v>
      </c>
      <c r="O439" s="37">
        <f t="shared" si="70"/>
        <v>2</v>
      </c>
      <c r="P439" s="37">
        <f t="shared" si="70"/>
        <v>0</v>
      </c>
      <c r="Q439" s="37">
        <f t="shared" si="70"/>
        <v>4</v>
      </c>
      <c r="R439" s="37">
        <f t="shared" si="70"/>
        <v>0</v>
      </c>
      <c r="S439" s="28"/>
      <c r="T439" s="35">
        <f>SUM(D440:D445)/5-D439</f>
        <v>0</v>
      </c>
      <c r="U439" s="153">
        <f>'прошедшие до комиссии'!M61</f>
        <v>3634086</v>
      </c>
    </row>
    <row r="440" spans="1:21" ht="15.75" hidden="1" outlineLevel="1" x14ac:dyDescent="0.25">
      <c r="A440" s="14"/>
      <c r="B440" s="40" t="s">
        <v>313</v>
      </c>
      <c r="C440" s="7"/>
      <c r="D440" s="41">
        <f t="shared" si="64"/>
        <v>34</v>
      </c>
      <c r="E440" s="37">
        <f>'[1]109.  ООО "Завод метконструкций'!$H$21</f>
        <v>0</v>
      </c>
      <c r="F440" s="37">
        <f>'[1]109.  ООО "Завод метконструкций'!$H$23</f>
        <v>2</v>
      </c>
      <c r="G440" s="37">
        <f>'[1]109.  ООО "Завод метконструкций'!$H$27</f>
        <v>2</v>
      </c>
      <c r="H440" s="37">
        <f>'[1]109.  ООО "Завод метконструкций'!$H$30</f>
        <v>3</v>
      </c>
      <c r="I440" s="37">
        <f>'[1]109.  ООО "Завод метконструкций'!$H$32</f>
        <v>5</v>
      </c>
      <c r="J440" s="37">
        <f>'[1]109.  ООО "Завод метконструкций'!$H$36</f>
        <v>2</v>
      </c>
      <c r="K440" s="37">
        <f>'[1]109.  ООО "Завод метконструкций'!$H$39</f>
        <v>5</v>
      </c>
      <c r="L440" s="37">
        <f>'[1]109.  ООО "Завод метконструкций'!$H$43</f>
        <v>0</v>
      </c>
      <c r="M440" s="37">
        <f>'[1]109.  ООО "Завод метконструкций'!$H$47</f>
        <v>4</v>
      </c>
      <c r="N440" s="37">
        <f>'[1]109.  ООО "Завод метконструкций'!$H$50</f>
        <v>5</v>
      </c>
      <c r="O440" s="37">
        <f>'[1]109.  ООО "Завод метконструкций'!$H$53</f>
        <v>2</v>
      </c>
      <c r="P440" s="38">
        <f>'[1]109.  ООО "Завод метконструкций'!$H$56</f>
        <v>0</v>
      </c>
      <c r="Q440" s="37">
        <f>'[1]109.  ООО "Завод метконструкций'!$H$59</f>
        <v>4</v>
      </c>
      <c r="R440" s="37">
        <f>'[1]109.  ООО "Завод метконструкций'!$H$68</f>
        <v>0</v>
      </c>
      <c r="S440" s="29"/>
      <c r="U440" s="153"/>
    </row>
    <row r="441" spans="1:21" ht="15.75" hidden="1" outlineLevel="1" x14ac:dyDescent="0.25">
      <c r="A441" s="14"/>
      <c r="B441" s="40" t="s">
        <v>165</v>
      </c>
      <c r="C441" s="7"/>
      <c r="D441" s="41">
        <f t="shared" si="64"/>
        <v>31</v>
      </c>
      <c r="E441" s="37">
        <f>'[2]109.  ООО "Завод метконструкций'!$H$21</f>
        <v>0</v>
      </c>
      <c r="F441" s="37">
        <f>'[2]109.  ООО "Завод метконструкций'!$H$23</f>
        <v>2</v>
      </c>
      <c r="G441" s="37">
        <f>'[2]109.  ООО "Завод метконструкций'!$H$27</f>
        <v>2</v>
      </c>
      <c r="H441" s="37">
        <f>'[2]109.  ООО "Завод метконструкций'!$H$30</f>
        <v>3</v>
      </c>
      <c r="I441" s="37">
        <f>'[2]109.  ООО "Завод метконструкций'!$H$32</f>
        <v>5</v>
      </c>
      <c r="J441" s="37">
        <f>'[2]109.  ООО "Завод метконструкций'!$H$36</f>
        <v>2</v>
      </c>
      <c r="K441" s="37">
        <f>'[2]109.  ООО "Завод метконструкций'!$H$39</f>
        <v>5</v>
      </c>
      <c r="L441" s="37">
        <f>'[2]109.  ООО "Завод метконструкций'!$H$43</f>
        <v>1</v>
      </c>
      <c r="M441" s="37">
        <f>'[2]109.  ООО "Завод метконструкций'!$H$47</f>
        <v>0</v>
      </c>
      <c r="N441" s="37">
        <f>'[2]109.  ООО "Завод метконструкций'!$H$50</f>
        <v>5</v>
      </c>
      <c r="O441" s="37">
        <f>'[2]109.  ООО "Завод метконструкций'!$H$53</f>
        <v>2</v>
      </c>
      <c r="P441" s="38" t="str">
        <f>'[2]109.  ООО "Завод метконструкций'!$H$56</f>
        <v>-</v>
      </c>
      <c r="Q441" s="37">
        <f>'[2]109.  ООО "Завод метконструкций'!$H$59</f>
        <v>4</v>
      </c>
      <c r="R441" s="37">
        <f>'[2]109.  ООО "Завод метконструкций'!$H$68</f>
        <v>0</v>
      </c>
      <c r="S441" s="29"/>
      <c r="U441" s="153"/>
    </row>
    <row r="442" spans="1:21" ht="15.75" hidden="1" outlineLevel="1" x14ac:dyDescent="0.25">
      <c r="A442" s="14"/>
      <c r="B442" s="40" t="s">
        <v>166</v>
      </c>
      <c r="C442" s="7"/>
      <c r="D442" s="41">
        <f t="shared" si="64"/>
        <v>32</v>
      </c>
      <c r="E442" s="37">
        <f>'[3]109.  ООО "Завод метконструкций'!$H$21</f>
        <v>0</v>
      </c>
      <c r="F442" s="37">
        <f>'[3]109.  ООО "Завод метконструкций'!$H$23</f>
        <v>2</v>
      </c>
      <c r="G442" s="37">
        <f>'[3]109.  ООО "Завод метконструкций'!$H$27</f>
        <v>2</v>
      </c>
      <c r="H442" s="37">
        <f>'[3]109.  ООО "Завод метконструкций'!$H$30</f>
        <v>3</v>
      </c>
      <c r="I442" s="37">
        <f>'[3]109.  ООО "Завод метконструкций'!$H$32</f>
        <v>5</v>
      </c>
      <c r="J442" s="37">
        <f>'[3]109.  ООО "Завод метконструкций'!$H$36</f>
        <v>2</v>
      </c>
      <c r="K442" s="37">
        <f>'[3]109.  ООО "Завод метконструкций'!$H$39</f>
        <v>5</v>
      </c>
      <c r="L442" s="37">
        <f>'[3]109.  ООО "Завод метконструкций'!$H$43</f>
        <v>0</v>
      </c>
      <c r="M442" s="37">
        <f>'[3]109.  ООО "Завод метконструкций'!$H$47</f>
        <v>2</v>
      </c>
      <c r="N442" s="37">
        <f>'[3]109.  ООО "Завод метконструкций'!$H$50</f>
        <v>5</v>
      </c>
      <c r="O442" s="37">
        <f>'[3]109.  ООО "Завод метконструкций'!$H$53</f>
        <v>2</v>
      </c>
      <c r="P442" s="38" t="str">
        <f>'[3]109.  ООО "Завод метконструкций'!$H$56</f>
        <v>-</v>
      </c>
      <c r="Q442" s="37">
        <f>'[3]109.  ООО "Завод метконструкций'!$H$59</f>
        <v>4</v>
      </c>
      <c r="R442" s="37">
        <f>'[3]109.  ООО "Завод метконструкций'!$H$68</f>
        <v>0</v>
      </c>
      <c r="S442" s="29"/>
      <c r="U442" s="153"/>
    </row>
    <row r="443" spans="1:21" ht="15.75" hidden="1" outlineLevel="1" x14ac:dyDescent="0.25">
      <c r="A443" s="14"/>
      <c r="B443" s="40" t="s">
        <v>167</v>
      </c>
      <c r="C443" s="7"/>
      <c r="D443" s="41">
        <f t="shared" si="64"/>
        <v>32</v>
      </c>
      <c r="E443" s="37">
        <f>'[4]109.  ООО "Завод метконструкций'!$H$21</f>
        <v>0</v>
      </c>
      <c r="F443" s="37">
        <f>'[4]109.  ООО "Завод метконструкций'!$H$23</f>
        <v>2</v>
      </c>
      <c r="G443" s="37">
        <f>'[4]109.  ООО "Завод метконструкций'!$H$27</f>
        <v>2</v>
      </c>
      <c r="H443" s="37">
        <f>'[4]109.  ООО "Завод метконструкций'!$H$30</f>
        <v>3</v>
      </c>
      <c r="I443" s="37">
        <f>'[4]109.  ООО "Завод метконструкций'!$H$32</f>
        <v>5</v>
      </c>
      <c r="J443" s="37">
        <f>'[4]109.  ООО "Завод метконструкций'!$H$36</f>
        <v>2</v>
      </c>
      <c r="K443" s="37">
        <f>'[4]109.  ООО "Завод метконструкций'!$H$39</f>
        <v>5</v>
      </c>
      <c r="L443" s="37">
        <f>'[4]109.  ООО "Завод метконструкций'!$H$43</f>
        <v>0</v>
      </c>
      <c r="M443" s="37">
        <f>'[4]109.  ООО "Завод метконструкций'!$H$47</f>
        <v>2</v>
      </c>
      <c r="N443" s="37">
        <f>'[4]109.  ООО "Завод метконструкций'!$H$50</f>
        <v>5</v>
      </c>
      <c r="O443" s="37">
        <f>'[4]109.  ООО "Завод метконструкций'!$H$53</f>
        <v>2</v>
      </c>
      <c r="P443" s="38" t="str">
        <f>'[4]109.  ООО "Завод метконструкций'!$H$56</f>
        <v>-</v>
      </c>
      <c r="Q443" s="37">
        <f>'[4]109.  ООО "Завод метконструкций'!$H$59</f>
        <v>4</v>
      </c>
      <c r="R443" s="37">
        <f>'[4]109.  ООО "Завод метконструкций'!$H$68</f>
        <v>0</v>
      </c>
      <c r="S443" s="29"/>
      <c r="U443" s="153"/>
    </row>
    <row r="444" spans="1:21" ht="15.75" hidden="1" outlineLevel="1" x14ac:dyDescent="0.25">
      <c r="A444" s="14"/>
      <c r="B444" s="40" t="s">
        <v>33</v>
      </c>
      <c r="C444" s="7"/>
      <c r="D444" s="41">
        <f t="shared" si="64"/>
        <v>27</v>
      </c>
      <c r="E444" s="37">
        <f>'[5]109.  ООО "Завод метконструкций'!$H$21</f>
        <v>0</v>
      </c>
      <c r="F444" s="37">
        <f>'[5]109.  ООО "Завод метконструкций'!$H$23</f>
        <v>2</v>
      </c>
      <c r="G444" s="37">
        <f>'[5]109.  ООО "Завод метконструкций'!$H$27</f>
        <v>2</v>
      </c>
      <c r="H444" s="37">
        <f>'[5]109.  ООО "Завод метконструкций'!$H$30</f>
        <v>3</v>
      </c>
      <c r="I444" s="37">
        <f>'[5]109.  ООО "Завод метконструкций'!$H$32</f>
        <v>0</v>
      </c>
      <c r="J444" s="37">
        <f>'[5]109.  ООО "Завод метконструкций'!$H$36</f>
        <v>2</v>
      </c>
      <c r="K444" s="37">
        <f>'[5]109.  ООО "Завод метконструкций'!$H$39</f>
        <v>5</v>
      </c>
      <c r="L444" s="37">
        <f>'[5]109.  ООО "Завод метконструкций'!$H$43</f>
        <v>0</v>
      </c>
      <c r="M444" s="37">
        <f>'[5]109.  ООО "Завод метконструкций'!$H$47</f>
        <v>2</v>
      </c>
      <c r="N444" s="37">
        <f>'[5]109.  ООО "Завод метконструкций'!$H$50</f>
        <v>5</v>
      </c>
      <c r="O444" s="37">
        <f>'[5]109.  ООО "Завод метконструкций'!$H$53</f>
        <v>2</v>
      </c>
      <c r="P444" s="38">
        <f>'[5]109.  ООО "Завод метконструкций'!$H$56</f>
        <v>0</v>
      </c>
      <c r="Q444" s="37">
        <f>'[5]109.  ООО "Завод метконструкций'!$H$59</f>
        <v>4</v>
      </c>
      <c r="R444" s="37">
        <f>'[5]109.  ООО "Завод метконструкций'!$H$68</f>
        <v>0</v>
      </c>
      <c r="S444" s="29"/>
      <c r="U444" s="153"/>
    </row>
    <row r="445" spans="1:21" ht="15.75" hidden="1" outlineLevel="1" x14ac:dyDescent="0.25">
      <c r="A445" s="14"/>
      <c r="B445" s="40" t="s">
        <v>168</v>
      </c>
      <c r="C445" s="7"/>
      <c r="D445" s="41">
        <f t="shared" si="64"/>
        <v>0</v>
      </c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9"/>
      <c r="Q445" s="37"/>
      <c r="R445" s="37"/>
      <c r="S445" s="29"/>
      <c r="U445" s="153"/>
    </row>
    <row r="446" spans="1:21" ht="63" collapsed="1" x14ac:dyDescent="0.25">
      <c r="A446" s="14">
        <v>61</v>
      </c>
      <c r="B446" s="15" t="s">
        <v>253</v>
      </c>
      <c r="C446" s="15" t="s">
        <v>302</v>
      </c>
      <c r="D446" s="41">
        <f t="shared" si="64"/>
        <v>33.799999999999997</v>
      </c>
      <c r="E446" s="37">
        <f t="shared" ref="E446:R446" si="71">SUM(E447:E452)/5</f>
        <v>0</v>
      </c>
      <c r="F446" s="37">
        <f t="shared" si="71"/>
        <v>2</v>
      </c>
      <c r="G446" s="37">
        <f t="shared" si="71"/>
        <v>2</v>
      </c>
      <c r="H446" s="37">
        <f t="shared" si="71"/>
        <v>3</v>
      </c>
      <c r="I446" s="37">
        <f t="shared" si="71"/>
        <v>5</v>
      </c>
      <c r="J446" s="37">
        <f t="shared" si="71"/>
        <v>2</v>
      </c>
      <c r="K446" s="37">
        <f t="shared" si="71"/>
        <v>3.8</v>
      </c>
      <c r="L446" s="37">
        <f t="shared" si="71"/>
        <v>2.6</v>
      </c>
      <c r="M446" s="37">
        <f t="shared" si="71"/>
        <v>2.4</v>
      </c>
      <c r="N446" s="37">
        <f t="shared" si="71"/>
        <v>5</v>
      </c>
      <c r="O446" s="37">
        <f t="shared" si="71"/>
        <v>2</v>
      </c>
      <c r="P446" s="37">
        <f t="shared" si="71"/>
        <v>0</v>
      </c>
      <c r="Q446" s="37">
        <f t="shared" si="71"/>
        <v>4</v>
      </c>
      <c r="R446" s="37">
        <f t="shared" si="71"/>
        <v>0</v>
      </c>
      <c r="S446" s="28"/>
      <c r="T446" s="35">
        <f>SUM(D447:D452)/5-D446</f>
        <v>0</v>
      </c>
      <c r="U446" s="153">
        <f>'прошедшие до комиссии'!M62</f>
        <v>1498227.39</v>
      </c>
    </row>
    <row r="447" spans="1:21" ht="15" hidden="1" customHeight="1" outlineLevel="1" x14ac:dyDescent="0.25">
      <c r="A447" s="14"/>
      <c r="B447" s="40" t="s">
        <v>313</v>
      </c>
      <c r="C447" s="7"/>
      <c r="D447" s="41">
        <f t="shared" si="64"/>
        <v>37</v>
      </c>
      <c r="E447" s="37">
        <f>'[1]112.  ООО "ЮНИТ"'!$H$21</f>
        <v>0</v>
      </c>
      <c r="F447" s="37">
        <f>'[1]112.  ООО "ЮНИТ"'!$H$23</f>
        <v>2</v>
      </c>
      <c r="G447" s="37">
        <f>'[1]112.  ООО "ЮНИТ"'!$H$27</f>
        <v>2</v>
      </c>
      <c r="H447" s="37">
        <f>'[1]112.  ООО "ЮНИТ"'!$H$30</f>
        <v>3</v>
      </c>
      <c r="I447" s="37">
        <f>'[1]112.  ООО "ЮНИТ"'!$H$32</f>
        <v>5</v>
      </c>
      <c r="J447" s="37">
        <f>'[1]112.  ООО "ЮНИТ"'!$H$36</f>
        <v>2</v>
      </c>
      <c r="K447" s="37">
        <f>'[1]112.  ООО "ЮНИТ"'!$H$39</f>
        <v>5</v>
      </c>
      <c r="L447" s="37">
        <f>'[1]112.  ООО "ЮНИТ"'!$H$43</f>
        <v>3</v>
      </c>
      <c r="M447" s="37">
        <f>'[1]112.  ООО "ЮНИТ"'!$H$47</f>
        <v>4</v>
      </c>
      <c r="N447" s="37">
        <f>'[1]112.  ООО "ЮНИТ"'!$H$50</f>
        <v>5</v>
      </c>
      <c r="O447" s="37">
        <f>'[1]112.  ООО "ЮНИТ"'!$H$53</f>
        <v>2</v>
      </c>
      <c r="P447" s="38">
        <f>'[1]112.  ООО "ЮНИТ"'!$H$56</f>
        <v>0</v>
      </c>
      <c r="Q447" s="37">
        <f>'[1]112.  ООО "ЮНИТ"'!$H$59</f>
        <v>4</v>
      </c>
      <c r="R447" s="37">
        <f>'[1]112.  ООО "ЮНИТ"'!$H$68</f>
        <v>0</v>
      </c>
      <c r="S447" s="29"/>
      <c r="U447" s="153"/>
    </row>
    <row r="448" spans="1:21" ht="15.75" hidden="1" outlineLevel="1" x14ac:dyDescent="0.25">
      <c r="A448" s="14"/>
      <c r="B448" s="40" t="s">
        <v>165</v>
      </c>
      <c r="C448" s="7"/>
      <c r="D448" s="41">
        <f t="shared" si="64"/>
        <v>35</v>
      </c>
      <c r="E448" s="37">
        <f>'[2]112.  ООО "ЮНИТ"'!$H$21</f>
        <v>0</v>
      </c>
      <c r="F448" s="37">
        <f>'[2]112.  ООО "ЮНИТ"'!$H$23</f>
        <v>2</v>
      </c>
      <c r="G448" s="37">
        <f>'[2]112.  ООО "ЮНИТ"'!$H$27</f>
        <v>2</v>
      </c>
      <c r="H448" s="37">
        <f>'[2]112.  ООО "ЮНИТ"'!$H$30</f>
        <v>3</v>
      </c>
      <c r="I448" s="37">
        <f>'[2]112.  ООО "ЮНИТ"'!$H$32</f>
        <v>5</v>
      </c>
      <c r="J448" s="37">
        <f>'[2]112.  ООО "ЮНИТ"'!$H$36</f>
        <v>2</v>
      </c>
      <c r="K448" s="37">
        <f>'[2]112.  ООО "ЮНИТ"'!$H$39</f>
        <v>5</v>
      </c>
      <c r="L448" s="37">
        <f>'[2]112.  ООО "ЮНИТ"'!$H$43</f>
        <v>3</v>
      </c>
      <c r="M448" s="37">
        <f>'[2]112.  ООО "ЮНИТ"'!$H$47</f>
        <v>2</v>
      </c>
      <c r="N448" s="37">
        <f>'[2]112.  ООО "ЮНИТ"'!$H$50</f>
        <v>5</v>
      </c>
      <c r="O448" s="37">
        <f>'[2]112.  ООО "ЮНИТ"'!$H$53</f>
        <v>2</v>
      </c>
      <c r="P448" s="38" t="str">
        <f>'[2]112.  ООО "ЮНИТ"'!$H$56</f>
        <v>-</v>
      </c>
      <c r="Q448" s="37">
        <f>'[2]112.  ООО "ЮНИТ"'!$H$59</f>
        <v>4</v>
      </c>
      <c r="R448" s="37">
        <f>'[2]112.  ООО "ЮНИТ"'!$H$68</f>
        <v>0</v>
      </c>
      <c r="S448" s="29"/>
      <c r="U448" s="153"/>
    </row>
    <row r="449" spans="1:21" ht="15.75" hidden="1" outlineLevel="1" x14ac:dyDescent="0.25">
      <c r="A449" s="14"/>
      <c r="B449" s="40" t="s">
        <v>166</v>
      </c>
      <c r="C449" s="7"/>
      <c r="D449" s="41">
        <f t="shared" si="64"/>
        <v>33</v>
      </c>
      <c r="E449" s="37">
        <f>'[3]112.  ООО "ЮНИТ"'!$H$21</f>
        <v>0</v>
      </c>
      <c r="F449" s="37">
        <f>'[3]112.  ООО "ЮНИТ"'!$H$23</f>
        <v>2</v>
      </c>
      <c r="G449" s="37">
        <f>'[3]112.  ООО "ЮНИТ"'!$H$27</f>
        <v>2</v>
      </c>
      <c r="H449" s="37">
        <f>'[3]112.  ООО "ЮНИТ"'!$H$30</f>
        <v>3</v>
      </c>
      <c r="I449" s="37">
        <f>'[3]112.  ООО "ЮНИТ"'!$H$32</f>
        <v>5</v>
      </c>
      <c r="J449" s="37">
        <f>'[3]112.  ООО "ЮНИТ"'!$H$36</f>
        <v>2</v>
      </c>
      <c r="K449" s="37">
        <f>'[3]112.  ООО "ЮНИТ"'!$H$39</f>
        <v>3</v>
      </c>
      <c r="L449" s="37">
        <f>'[3]112.  ООО "ЮНИТ"'!$H$43</f>
        <v>3</v>
      </c>
      <c r="M449" s="37">
        <f>'[3]112.  ООО "ЮНИТ"'!$H$47</f>
        <v>2</v>
      </c>
      <c r="N449" s="37">
        <f>'[3]112.  ООО "ЮНИТ"'!$H$50</f>
        <v>5</v>
      </c>
      <c r="O449" s="37">
        <f>'[3]112.  ООО "ЮНИТ"'!$H$53</f>
        <v>2</v>
      </c>
      <c r="P449" s="38" t="str">
        <f>'[3]112.  ООО "ЮНИТ"'!$H$56</f>
        <v>-</v>
      </c>
      <c r="Q449" s="37">
        <f>'[3]112.  ООО "ЮНИТ"'!$H$59</f>
        <v>4</v>
      </c>
      <c r="R449" s="37">
        <f>'[3]112.  ООО "ЮНИТ"'!$H$68</f>
        <v>0</v>
      </c>
      <c r="S449" s="29"/>
      <c r="U449" s="153"/>
    </row>
    <row r="450" spans="1:21" ht="15.75" hidden="1" outlineLevel="1" x14ac:dyDescent="0.25">
      <c r="A450" s="14"/>
      <c r="B450" s="40" t="s">
        <v>167</v>
      </c>
      <c r="C450" s="7"/>
      <c r="D450" s="41">
        <f t="shared" si="64"/>
        <v>33</v>
      </c>
      <c r="E450" s="37">
        <f>'[4]112.  ООО "ЮНИТ"'!$H$21</f>
        <v>0</v>
      </c>
      <c r="F450" s="37">
        <f>'[4]112.  ООО "ЮНИТ"'!$H$23</f>
        <v>2</v>
      </c>
      <c r="G450" s="37">
        <f>'[4]112.  ООО "ЮНИТ"'!$H$27</f>
        <v>2</v>
      </c>
      <c r="H450" s="37">
        <f>'[4]112.  ООО "ЮНИТ"'!$H$30</f>
        <v>3</v>
      </c>
      <c r="I450" s="37">
        <f>'[4]112.  ООО "ЮНИТ"'!$H$32</f>
        <v>5</v>
      </c>
      <c r="J450" s="37">
        <f>'[4]112.  ООО "ЮНИТ"'!$H$36</f>
        <v>2</v>
      </c>
      <c r="K450" s="37">
        <f>'[4]112.  ООО "ЮНИТ"'!$H$39</f>
        <v>3</v>
      </c>
      <c r="L450" s="37">
        <f>'[4]112.  ООО "ЮНИТ"'!$H$43</f>
        <v>3</v>
      </c>
      <c r="M450" s="37">
        <f>'[4]112.  ООО "ЮНИТ"'!$H$47</f>
        <v>2</v>
      </c>
      <c r="N450" s="37">
        <f>'[4]112.  ООО "ЮНИТ"'!$H$50</f>
        <v>5</v>
      </c>
      <c r="O450" s="37">
        <f>'[4]112.  ООО "ЮНИТ"'!$H$53</f>
        <v>2</v>
      </c>
      <c r="P450" s="38" t="str">
        <f>'[4]112.  ООО "ЮНИТ"'!$H$56</f>
        <v>-</v>
      </c>
      <c r="Q450" s="37">
        <f>'[4]112.  ООО "ЮНИТ"'!$H$59</f>
        <v>4</v>
      </c>
      <c r="R450" s="37">
        <f>'[4]112.  ООО "ЮНИТ"'!$H$68</f>
        <v>0</v>
      </c>
      <c r="S450" s="29"/>
      <c r="U450" s="153"/>
    </row>
    <row r="451" spans="1:21" ht="15.75" hidden="1" outlineLevel="1" x14ac:dyDescent="0.25">
      <c r="A451" s="14"/>
      <c r="B451" s="40" t="s">
        <v>33</v>
      </c>
      <c r="C451" s="7"/>
      <c r="D451" s="41">
        <f t="shared" si="64"/>
        <v>31</v>
      </c>
      <c r="E451" s="37">
        <f>'[5]112.  ООО "ЮНИТ"'!$H$21</f>
        <v>0</v>
      </c>
      <c r="F451" s="37">
        <f>'[5]112.  ООО "ЮНИТ"'!$H$23</f>
        <v>2</v>
      </c>
      <c r="G451" s="37">
        <f>'[5]112.  ООО "ЮНИТ"'!$H$27</f>
        <v>2</v>
      </c>
      <c r="H451" s="37">
        <f>'[5]112.  ООО "ЮНИТ"'!$H$30</f>
        <v>3</v>
      </c>
      <c r="I451" s="37">
        <f>'[5]112.  ООО "ЮНИТ"'!$H$32</f>
        <v>5</v>
      </c>
      <c r="J451" s="37">
        <f>'[5]112.  ООО "ЮНИТ"'!$H$36</f>
        <v>2</v>
      </c>
      <c r="K451" s="37">
        <f>'[5]112.  ООО "ЮНИТ"'!$H$39</f>
        <v>3</v>
      </c>
      <c r="L451" s="37">
        <f>'[5]112.  ООО "ЮНИТ"'!$H$43</f>
        <v>1</v>
      </c>
      <c r="M451" s="37">
        <f>'[5]112.  ООО "ЮНИТ"'!$H$47</f>
        <v>2</v>
      </c>
      <c r="N451" s="37">
        <f>'[5]112.  ООО "ЮНИТ"'!$H$50</f>
        <v>5</v>
      </c>
      <c r="O451" s="37">
        <f>'[5]112.  ООО "ЮНИТ"'!$H$53</f>
        <v>2</v>
      </c>
      <c r="P451" s="38">
        <f>'[5]112.  ООО "ЮНИТ"'!$H$56</f>
        <v>0</v>
      </c>
      <c r="Q451" s="37">
        <f>'[5]112.  ООО "ЮНИТ"'!$H$59</f>
        <v>4</v>
      </c>
      <c r="R451" s="37">
        <f>'[5]112.  ООО "ЮНИТ"'!$H$68</f>
        <v>0</v>
      </c>
      <c r="S451" s="29"/>
      <c r="U451" s="153"/>
    </row>
    <row r="452" spans="1:21" ht="15.75" hidden="1" outlineLevel="1" x14ac:dyDescent="0.25">
      <c r="A452" s="14"/>
      <c r="B452" s="40" t="s">
        <v>168</v>
      </c>
      <c r="C452" s="7"/>
      <c r="D452" s="41">
        <f t="shared" si="64"/>
        <v>0</v>
      </c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9"/>
      <c r="Q452" s="37"/>
      <c r="R452" s="37"/>
      <c r="S452" s="29"/>
      <c r="U452" s="153"/>
    </row>
    <row r="453" spans="1:21" ht="15.75" collapsed="1" x14ac:dyDescent="0.25">
      <c r="A453" s="14">
        <v>62</v>
      </c>
      <c r="B453" s="15" t="s">
        <v>254</v>
      </c>
      <c r="C453" s="15" t="s">
        <v>303</v>
      </c>
      <c r="D453" s="41">
        <f t="shared" si="64"/>
        <v>28</v>
      </c>
      <c r="E453" s="37">
        <f t="shared" ref="E453:R453" si="72">SUM(E454:E459)/5</f>
        <v>0.4</v>
      </c>
      <c r="F453" s="37">
        <f t="shared" si="72"/>
        <v>1.2</v>
      </c>
      <c r="G453" s="37">
        <f t="shared" si="72"/>
        <v>2</v>
      </c>
      <c r="H453" s="37">
        <f t="shared" si="72"/>
        <v>3</v>
      </c>
      <c r="I453" s="37">
        <f t="shared" si="72"/>
        <v>3.2</v>
      </c>
      <c r="J453" s="37">
        <f t="shared" si="72"/>
        <v>1.6</v>
      </c>
      <c r="K453" s="37">
        <f t="shared" si="72"/>
        <v>1.8</v>
      </c>
      <c r="L453" s="37">
        <f t="shared" si="72"/>
        <v>2.6</v>
      </c>
      <c r="M453" s="37">
        <f t="shared" si="72"/>
        <v>0.4</v>
      </c>
      <c r="N453" s="37">
        <f t="shared" si="72"/>
        <v>5</v>
      </c>
      <c r="O453" s="37">
        <f t="shared" si="72"/>
        <v>4</v>
      </c>
      <c r="P453" s="37">
        <f t="shared" si="72"/>
        <v>0</v>
      </c>
      <c r="Q453" s="37">
        <f t="shared" si="72"/>
        <v>2.8</v>
      </c>
      <c r="R453" s="37">
        <f t="shared" si="72"/>
        <v>0</v>
      </c>
      <c r="S453" s="28"/>
      <c r="T453" s="35">
        <f>SUM(D454:D459)/5-D453</f>
        <v>0</v>
      </c>
      <c r="U453" s="153">
        <f>'прошедшие до комиссии'!M63</f>
        <v>735809.85</v>
      </c>
    </row>
    <row r="454" spans="1:21" ht="15.75" hidden="1" outlineLevel="1" x14ac:dyDescent="0.25">
      <c r="A454" s="14"/>
      <c r="B454" s="40" t="s">
        <v>313</v>
      </c>
      <c r="C454" s="7"/>
      <c r="D454" s="41">
        <f t="shared" si="64"/>
        <v>30</v>
      </c>
      <c r="E454" s="37">
        <f>'[1]115.  ООО "Бонус"'!$H$21</f>
        <v>0</v>
      </c>
      <c r="F454" s="37">
        <f>'[1]115.  ООО "Бонус"'!$H$23</f>
        <v>1</v>
      </c>
      <c r="G454" s="37">
        <f>'[1]115.  ООО "Бонус"'!$H$27</f>
        <v>2</v>
      </c>
      <c r="H454" s="37">
        <f>'[1]115.  ООО "Бонус"'!$H$30</f>
        <v>3</v>
      </c>
      <c r="I454" s="37">
        <f>'[1]115.  ООО "Бонус"'!$H$32</f>
        <v>5</v>
      </c>
      <c r="J454" s="37">
        <f>'[1]115.  ООО "Бонус"'!$H$36</f>
        <v>2</v>
      </c>
      <c r="K454" s="37">
        <f>'[1]115.  ООО "Бонус"'!$H$39</f>
        <v>1</v>
      </c>
      <c r="L454" s="37">
        <f>'[1]115.  ООО "Бонус"'!$H$43</f>
        <v>3</v>
      </c>
      <c r="M454" s="37">
        <f>'[1]115.  ООО "Бонус"'!$H$47</f>
        <v>2</v>
      </c>
      <c r="N454" s="37">
        <f>'[1]115.  ООО "Бонус"'!$H$50</f>
        <v>5</v>
      </c>
      <c r="O454" s="37">
        <f>'[1]115.  ООО "Бонус"'!$H$53</f>
        <v>4</v>
      </c>
      <c r="P454" s="38">
        <f>'[1]115.  ООО "Бонус"'!$H$56</f>
        <v>0</v>
      </c>
      <c r="Q454" s="37">
        <f>'[1]115.  ООО "Бонус"'!$H$59</f>
        <v>2</v>
      </c>
      <c r="R454" s="37">
        <f>'[1]115.  ООО "Бонус"'!$H$68</f>
        <v>0</v>
      </c>
      <c r="S454" s="29"/>
      <c r="U454" s="153"/>
    </row>
    <row r="455" spans="1:21" ht="15.75" hidden="1" outlineLevel="1" x14ac:dyDescent="0.25">
      <c r="A455" s="14"/>
      <c r="B455" s="40" t="s">
        <v>165</v>
      </c>
      <c r="C455" s="7"/>
      <c r="D455" s="41">
        <f t="shared" si="64"/>
        <v>28</v>
      </c>
      <c r="E455" s="37">
        <f>'[2]115.  ООО "Бонус"'!$H$21</f>
        <v>2</v>
      </c>
      <c r="F455" s="37">
        <f>'[2]115.  ООО "Бонус"'!$H$23</f>
        <v>2</v>
      </c>
      <c r="G455" s="37">
        <f>'[2]115.  ООО "Бонус"'!$H$27</f>
        <v>2</v>
      </c>
      <c r="H455" s="37">
        <f>'[2]115.  ООО "Бонус"'!$H$30</f>
        <v>3</v>
      </c>
      <c r="I455" s="37">
        <f>'[2]115.  ООО "Бонус"'!$H$32</f>
        <v>1</v>
      </c>
      <c r="J455" s="37">
        <f>'[2]115.  ООО "Бонус"'!$H$36</f>
        <v>0</v>
      </c>
      <c r="K455" s="37">
        <f>'[2]115.  ООО "Бонус"'!$H$39</f>
        <v>5</v>
      </c>
      <c r="L455" s="37">
        <f>'[2]115.  ООО "Бонус"'!$H$43</f>
        <v>1</v>
      </c>
      <c r="M455" s="37">
        <f>'[2]115.  ООО "Бонус"'!$H$47</f>
        <v>0</v>
      </c>
      <c r="N455" s="37">
        <f>'[2]115.  ООО "Бонус"'!$H$50</f>
        <v>5</v>
      </c>
      <c r="O455" s="37">
        <f>'[2]115.  ООО "Бонус"'!$H$53</f>
        <v>4</v>
      </c>
      <c r="P455" s="38" t="str">
        <f>'[2]115.  ООО "Бонус"'!$H$56</f>
        <v>-</v>
      </c>
      <c r="Q455" s="37">
        <f>'[2]115.  ООО "Бонус"'!$H$59</f>
        <v>3</v>
      </c>
      <c r="R455" s="37">
        <f>'[2]115.  ООО "Бонус"'!$H$68</f>
        <v>0</v>
      </c>
      <c r="S455" s="29"/>
      <c r="U455" s="153"/>
    </row>
    <row r="456" spans="1:21" ht="15.75" hidden="1" outlineLevel="1" x14ac:dyDescent="0.25">
      <c r="A456" s="14"/>
      <c r="B456" s="40" t="s">
        <v>166</v>
      </c>
      <c r="C456" s="7"/>
      <c r="D456" s="41">
        <f t="shared" si="64"/>
        <v>29</v>
      </c>
      <c r="E456" s="37">
        <f>'[3]115.  ООО "Бонус"'!$H$21</f>
        <v>0</v>
      </c>
      <c r="F456" s="37">
        <f>'[3]115.  ООО "Бонус"'!$H$23</f>
        <v>1</v>
      </c>
      <c r="G456" s="37">
        <f>'[3]115.  ООО "Бонус"'!$H$27</f>
        <v>2</v>
      </c>
      <c r="H456" s="37">
        <f>'[3]115.  ООО "Бонус"'!$H$30</f>
        <v>3</v>
      </c>
      <c r="I456" s="37">
        <f>'[3]115.  ООО "Бонус"'!$H$32</f>
        <v>5</v>
      </c>
      <c r="J456" s="37">
        <f>'[3]115.  ООО "Бонус"'!$H$36</f>
        <v>2</v>
      </c>
      <c r="K456" s="37">
        <f>'[3]115.  ООО "Бонус"'!$H$39</f>
        <v>1</v>
      </c>
      <c r="L456" s="37">
        <f>'[3]115.  ООО "Бонус"'!$H$43</f>
        <v>3</v>
      </c>
      <c r="M456" s="37">
        <f>'[3]115.  ООО "Бонус"'!$H$47</f>
        <v>0</v>
      </c>
      <c r="N456" s="37">
        <f>'[3]115.  ООО "Бонус"'!$H$50</f>
        <v>5</v>
      </c>
      <c r="O456" s="37">
        <f>'[3]115.  ООО "Бонус"'!$H$53</f>
        <v>4</v>
      </c>
      <c r="P456" s="38" t="str">
        <f>'[3]115.  ООО "Бонус"'!$H$56</f>
        <v>-</v>
      </c>
      <c r="Q456" s="37">
        <f>'[3]115.  ООО "Бонус"'!$H$59</f>
        <v>3</v>
      </c>
      <c r="R456" s="37">
        <f>'[3]115.  ООО "Бонус"'!$H$68</f>
        <v>0</v>
      </c>
      <c r="S456" s="29"/>
      <c r="U456" s="153"/>
    </row>
    <row r="457" spans="1:21" ht="15.75" hidden="1" outlineLevel="1" x14ac:dyDescent="0.25">
      <c r="A457" s="14"/>
      <c r="B457" s="40" t="s">
        <v>167</v>
      </c>
      <c r="C457" s="7"/>
      <c r="D457" s="41">
        <f t="shared" si="64"/>
        <v>29</v>
      </c>
      <c r="E457" s="37">
        <f>'[4]115.  ООО "Бонус"'!$H$21</f>
        <v>0</v>
      </c>
      <c r="F457" s="37">
        <f>'[4]115.  ООО "Бонус"'!$H$23</f>
        <v>1</v>
      </c>
      <c r="G457" s="37">
        <f>'[4]115.  ООО "Бонус"'!$H$27</f>
        <v>2</v>
      </c>
      <c r="H457" s="37">
        <f>'[4]115.  ООО "Бонус"'!$H$30</f>
        <v>3</v>
      </c>
      <c r="I457" s="37">
        <f>'[4]115.  ООО "Бонус"'!$H$32</f>
        <v>5</v>
      </c>
      <c r="J457" s="37">
        <f>'[4]115.  ООО "Бонус"'!$H$36</f>
        <v>2</v>
      </c>
      <c r="K457" s="37">
        <f>'[4]115.  ООО "Бонус"'!$H$39</f>
        <v>1</v>
      </c>
      <c r="L457" s="37">
        <f>'[4]115.  ООО "Бонус"'!$H$43</f>
        <v>3</v>
      </c>
      <c r="M457" s="37">
        <f>'[4]115.  ООО "Бонус"'!$H$47</f>
        <v>0</v>
      </c>
      <c r="N457" s="37">
        <f>'[4]115.  ООО "Бонус"'!$H$50</f>
        <v>5</v>
      </c>
      <c r="O457" s="37">
        <f>'[4]115.  ООО "Бонус"'!$H$53</f>
        <v>4</v>
      </c>
      <c r="P457" s="38" t="str">
        <f>'[4]115.  ООО "Бонус"'!$H$56</f>
        <v>-</v>
      </c>
      <c r="Q457" s="37">
        <f>'[4]115.  ООО "Бонус"'!$H$59</f>
        <v>3</v>
      </c>
      <c r="R457" s="37">
        <f>'[4]115.  ООО "Бонус"'!$H$68</f>
        <v>0</v>
      </c>
      <c r="S457" s="29"/>
      <c r="U457" s="153"/>
    </row>
    <row r="458" spans="1:21" ht="15.75" hidden="1" outlineLevel="1" x14ac:dyDescent="0.25">
      <c r="A458" s="14"/>
      <c r="B458" s="40" t="s">
        <v>33</v>
      </c>
      <c r="C458" s="7"/>
      <c r="D458" s="41">
        <f t="shared" si="64"/>
        <v>24</v>
      </c>
      <c r="E458" s="37">
        <f>'[5]115.  ООО "Бонус"'!$H$21</f>
        <v>0</v>
      </c>
      <c r="F458" s="37">
        <f>'[5]115.  ООО "Бонус"'!$H$23</f>
        <v>1</v>
      </c>
      <c r="G458" s="37">
        <f>'[5]115.  ООО "Бонус"'!$H$27</f>
        <v>2</v>
      </c>
      <c r="H458" s="37">
        <f>'[5]115.  ООО "Бонус"'!$H$30</f>
        <v>3</v>
      </c>
      <c r="I458" s="37">
        <f>'[5]115.  ООО "Бонус"'!$H$32</f>
        <v>0</v>
      </c>
      <c r="J458" s="37">
        <f>'[5]115.  ООО "Бонус"'!$H$36</f>
        <v>2</v>
      </c>
      <c r="K458" s="37">
        <f>'[5]115.  ООО "Бонус"'!$H$39</f>
        <v>1</v>
      </c>
      <c r="L458" s="37">
        <f>'[5]115.  ООО "Бонус"'!$H$43</f>
        <v>3</v>
      </c>
      <c r="M458" s="37">
        <f>'[5]115.  ООО "Бонус"'!$H$47</f>
        <v>0</v>
      </c>
      <c r="N458" s="37">
        <f>'[5]115.  ООО "Бонус"'!$H$50</f>
        <v>5</v>
      </c>
      <c r="O458" s="37">
        <f>'[5]115.  ООО "Бонус"'!$H$53</f>
        <v>4</v>
      </c>
      <c r="P458" s="38">
        <f>'[5]115.  ООО "Бонус"'!$H$56</f>
        <v>0</v>
      </c>
      <c r="Q458" s="37">
        <f>'[5]115.  ООО "Бонус"'!$H$59</f>
        <v>3</v>
      </c>
      <c r="R458" s="37">
        <f>'[5]115.  ООО "Бонус"'!$H$68</f>
        <v>0</v>
      </c>
      <c r="S458" s="29"/>
      <c r="U458" s="153"/>
    </row>
    <row r="459" spans="1:21" ht="15.75" hidden="1" outlineLevel="1" x14ac:dyDescent="0.25">
      <c r="A459" s="14"/>
      <c r="B459" s="40" t="s">
        <v>168</v>
      </c>
      <c r="C459" s="7"/>
      <c r="D459" s="41">
        <f t="shared" si="64"/>
        <v>0</v>
      </c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9"/>
      <c r="Q459" s="37"/>
      <c r="R459" s="37"/>
      <c r="S459" s="29"/>
      <c r="U459" s="153"/>
    </row>
    <row r="460" spans="1:21" ht="47.25" collapsed="1" x14ac:dyDescent="0.25">
      <c r="A460" s="14">
        <v>63</v>
      </c>
      <c r="B460" s="15" t="s">
        <v>255</v>
      </c>
      <c r="C460" s="15" t="s">
        <v>304</v>
      </c>
      <c r="D460" s="41">
        <f t="shared" si="64"/>
        <v>31.4</v>
      </c>
      <c r="E460" s="37">
        <f t="shared" ref="E460:R460" si="73">SUM(E461:E466)/5</f>
        <v>0</v>
      </c>
      <c r="F460" s="37">
        <f t="shared" si="73"/>
        <v>2</v>
      </c>
      <c r="G460" s="37">
        <f t="shared" si="73"/>
        <v>0.4</v>
      </c>
      <c r="H460" s="37">
        <f t="shared" si="73"/>
        <v>2.4</v>
      </c>
      <c r="I460" s="37">
        <f t="shared" si="73"/>
        <v>5</v>
      </c>
      <c r="J460" s="37">
        <f t="shared" si="73"/>
        <v>2</v>
      </c>
      <c r="K460" s="37">
        <f t="shared" si="73"/>
        <v>5</v>
      </c>
      <c r="L460" s="37">
        <f t="shared" si="73"/>
        <v>2.4</v>
      </c>
      <c r="M460" s="37">
        <f t="shared" si="73"/>
        <v>0.4</v>
      </c>
      <c r="N460" s="37">
        <f t="shared" si="73"/>
        <v>5</v>
      </c>
      <c r="O460" s="37">
        <f t="shared" si="73"/>
        <v>4</v>
      </c>
      <c r="P460" s="37">
        <f t="shared" si="73"/>
        <v>0</v>
      </c>
      <c r="Q460" s="37">
        <f t="shared" si="73"/>
        <v>2.8</v>
      </c>
      <c r="R460" s="37">
        <f t="shared" si="73"/>
        <v>0</v>
      </c>
      <c r="S460" s="28"/>
      <c r="T460" s="35">
        <f>SUM(D461:D466)/5-D460</f>
        <v>0</v>
      </c>
      <c r="U460" s="153">
        <f>'прошедшие до комиссии'!M64</f>
        <v>314500</v>
      </c>
    </row>
    <row r="461" spans="1:21" ht="15.75" hidden="1" outlineLevel="1" x14ac:dyDescent="0.25">
      <c r="A461" s="14"/>
      <c r="B461" s="40" t="s">
        <v>313</v>
      </c>
      <c r="C461" s="7"/>
      <c r="D461" s="41">
        <f t="shared" si="64"/>
        <v>35</v>
      </c>
      <c r="E461" s="37">
        <f>'[1]116.  ЗАО "Современная терапия"'!$H$21</f>
        <v>0</v>
      </c>
      <c r="F461" s="37">
        <f>'[1]116.  ЗАО "Современная терапия"'!$H$23</f>
        <v>2</v>
      </c>
      <c r="G461" s="37">
        <f>'[1]116.  ЗАО "Современная терапия"'!$H$27</f>
        <v>2</v>
      </c>
      <c r="H461" s="37">
        <f>'[1]116.  ЗАО "Современная терапия"'!$H$30</f>
        <v>3</v>
      </c>
      <c r="I461" s="37">
        <f>'[1]116.  ЗАО "Современная терапия"'!$H$32</f>
        <v>5</v>
      </c>
      <c r="J461" s="37">
        <f>'[1]116.  ЗАО "Современная терапия"'!$H$36</f>
        <v>2</v>
      </c>
      <c r="K461" s="37">
        <f>'[1]116.  ЗАО "Современная терапия"'!$H$39</f>
        <v>5</v>
      </c>
      <c r="L461" s="37">
        <f>'[1]116.  ЗАО "Современная терапия"'!$H$43</f>
        <v>3</v>
      </c>
      <c r="M461" s="37">
        <f>'[1]116.  ЗАО "Современная терапия"'!$H$47</f>
        <v>2</v>
      </c>
      <c r="N461" s="37">
        <f>'[1]116.  ЗАО "Современная терапия"'!$H$50</f>
        <v>5</v>
      </c>
      <c r="O461" s="37">
        <f>'[1]116.  ЗАО "Современная терапия"'!$H$53</f>
        <v>4</v>
      </c>
      <c r="P461" s="38">
        <f>'[1]116.  ЗАО "Современная терапия"'!$H$56</f>
        <v>0</v>
      </c>
      <c r="Q461" s="37">
        <f>'[1]116.  ЗАО "Современная терапия"'!$H$59</f>
        <v>2</v>
      </c>
      <c r="R461" s="37">
        <f>'[1]116.  ЗАО "Современная терапия"'!$H$68</f>
        <v>0</v>
      </c>
      <c r="S461" s="29"/>
      <c r="U461" s="153"/>
    </row>
    <row r="462" spans="1:21" ht="15.75" hidden="1" outlineLevel="1" x14ac:dyDescent="0.25">
      <c r="A462" s="14"/>
      <c r="B462" s="40" t="s">
        <v>165</v>
      </c>
      <c r="C462" s="7"/>
      <c r="D462" s="41">
        <f t="shared" si="64"/>
        <v>31</v>
      </c>
      <c r="E462" s="37">
        <f>'[2]116.  ЗАО "Современная терапия"'!$H$21</f>
        <v>0</v>
      </c>
      <c r="F462" s="37">
        <f>'[2]116.  ЗАО "Современная терапия"'!$H$23</f>
        <v>2</v>
      </c>
      <c r="G462" s="37">
        <f>'[2]116.  ЗАО "Современная терапия"'!$H$27</f>
        <v>0</v>
      </c>
      <c r="H462" s="37">
        <f>'[2]116.  ЗАО "Современная терапия"'!$H$30</f>
        <v>3</v>
      </c>
      <c r="I462" s="37">
        <f>'[2]116.  ЗАО "Современная терапия"'!$H$32</f>
        <v>5</v>
      </c>
      <c r="J462" s="37">
        <f>'[2]116.  ЗАО "Современная терапия"'!$H$36</f>
        <v>2</v>
      </c>
      <c r="K462" s="37">
        <f>'[2]116.  ЗАО "Современная терапия"'!$H$39</f>
        <v>5</v>
      </c>
      <c r="L462" s="37">
        <f>'[2]116.  ЗАО "Современная терапия"'!$H$43</f>
        <v>3</v>
      </c>
      <c r="M462" s="37">
        <f>'[2]116.  ЗАО "Современная терапия"'!$H$47</f>
        <v>0</v>
      </c>
      <c r="N462" s="37">
        <f>'[2]116.  ЗАО "Современная терапия"'!$H$50</f>
        <v>5</v>
      </c>
      <c r="O462" s="37">
        <f>'[2]116.  ЗАО "Современная терапия"'!$H$53</f>
        <v>4</v>
      </c>
      <c r="P462" s="38">
        <f>'[2]116.  ЗАО "Современная терапия"'!$H$56</f>
        <v>0</v>
      </c>
      <c r="Q462" s="37">
        <f>'[2]116.  ЗАО "Современная терапия"'!$H$59</f>
        <v>2</v>
      </c>
      <c r="R462" s="37">
        <f>'[2]116.  ЗАО "Современная терапия"'!$H$68</f>
        <v>0</v>
      </c>
      <c r="S462" s="29"/>
      <c r="U462" s="153"/>
    </row>
    <row r="463" spans="1:21" ht="15.75" hidden="1" outlineLevel="1" x14ac:dyDescent="0.25">
      <c r="A463" s="14"/>
      <c r="B463" s="40" t="s">
        <v>166</v>
      </c>
      <c r="C463" s="7"/>
      <c r="D463" s="41">
        <f t="shared" si="64"/>
        <v>33</v>
      </c>
      <c r="E463" s="37">
        <f>'[3]116.  ЗАО "Современная терапия"'!$H$21</f>
        <v>0</v>
      </c>
      <c r="F463" s="37">
        <f>'[3]116.  ЗАО "Современная терапия"'!$H$23</f>
        <v>2</v>
      </c>
      <c r="G463" s="37">
        <f>'[3]116.  ЗАО "Современная терапия"'!$H$27</f>
        <v>0</v>
      </c>
      <c r="H463" s="37">
        <f>'[3]116.  ЗАО "Современная терапия"'!$H$30</f>
        <v>3</v>
      </c>
      <c r="I463" s="37">
        <f>'[3]116.  ЗАО "Современная терапия"'!$H$32</f>
        <v>5</v>
      </c>
      <c r="J463" s="37">
        <f>'[3]116.  ЗАО "Современная терапия"'!$H$36</f>
        <v>2</v>
      </c>
      <c r="K463" s="37">
        <f>'[3]116.  ЗАО "Современная терапия"'!$H$39</f>
        <v>5</v>
      </c>
      <c r="L463" s="37">
        <f>'[3]116.  ЗАО "Современная терапия"'!$H$43</f>
        <v>3</v>
      </c>
      <c r="M463" s="37">
        <f>'[3]116.  ЗАО "Современная терапия"'!$H$47</f>
        <v>0</v>
      </c>
      <c r="N463" s="37">
        <f>'[3]116.  ЗАО "Современная терапия"'!$H$50</f>
        <v>5</v>
      </c>
      <c r="O463" s="37">
        <f>'[3]116.  ЗАО "Современная терапия"'!$H$53</f>
        <v>4</v>
      </c>
      <c r="P463" s="38" t="str">
        <f>'[3]116.  ЗАО "Современная терапия"'!$H$56</f>
        <v>-</v>
      </c>
      <c r="Q463" s="37">
        <f>'[3]116.  ЗАО "Современная терапия"'!$H$59</f>
        <v>4</v>
      </c>
      <c r="R463" s="37">
        <f>'[3]116.  ЗАО "Современная терапия"'!$H$68</f>
        <v>0</v>
      </c>
      <c r="S463" s="29"/>
      <c r="U463" s="153"/>
    </row>
    <row r="464" spans="1:21" ht="15.75" hidden="1" outlineLevel="1" x14ac:dyDescent="0.25">
      <c r="A464" s="14"/>
      <c r="B464" s="40" t="s">
        <v>167</v>
      </c>
      <c r="C464" s="7"/>
      <c r="D464" s="41">
        <f t="shared" ref="D464:D527" si="74">SUM(E464:R464)</f>
        <v>33</v>
      </c>
      <c r="E464" s="37">
        <f>'[4]116.  ЗАО "Современная терапия"'!$H$21</f>
        <v>0</v>
      </c>
      <c r="F464" s="37">
        <f>'[4]116.  ЗАО "Современная терапия"'!$H$23</f>
        <v>2</v>
      </c>
      <c r="G464" s="37">
        <f>'[4]116.  ЗАО "Современная терапия"'!$H$27</f>
        <v>0</v>
      </c>
      <c r="H464" s="37">
        <f>'[4]116.  ЗАО "Современная терапия"'!$H$30</f>
        <v>3</v>
      </c>
      <c r="I464" s="37">
        <f>'[4]116.  ЗАО "Современная терапия"'!$H$32</f>
        <v>5</v>
      </c>
      <c r="J464" s="37">
        <f>'[4]116.  ЗАО "Современная терапия"'!$H$36</f>
        <v>2</v>
      </c>
      <c r="K464" s="37">
        <f>'[4]116.  ЗАО "Современная терапия"'!$H$39</f>
        <v>5</v>
      </c>
      <c r="L464" s="37">
        <f>'[4]116.  ЗАО "Современная терапия"'!$H$43</f>
        <v>3</v>
      </c>
      <c r="M464" s="37">
        <f>'[4]116.  ЗАО "Современная терапия"'!$H$47</f>
        <v>0</v>
      </c>
      <c r="N464" s="37">
        <f>'[4]116.  ЗАО "Современная терапия"'!$H$50</f>
        <v>5</v>
      </c>
      <c r="O464" s="37">
        <f>'[4]116.  ЗАО "Современная терапия"'!$H$53</f>
        <v>4</v>
      </c>
      <c r="P464" s="38" t="str">
        <f>'[4]116.  ЗАО "Современная терапия"'!$H$56</f>
        <v>-</v>
      </c>
      <c r="Q464" s="37">
        <f>'[4]116.  ЗАО "Современная терапия"'!$H$59</f>
        <v>4</v>
      </c>
      <c r="R464" s="37">
        <f>'[4]116.  ЗАО "Современная терапия"'!$H$68</f>
        <v>0</v>
      </c>
      <c r="S464" s="29"/>
      <c r="U464" s="153"/>
    </row>
    <row r="465" spans="1:21" ht="15.75" hidden="1" outlineLevel="1" x14ac:dyDescent="0.25">
      <c r="A465" s="14"/>
      <c r="B465" s="40" t="s">
        <v>33</v>
      </c>
      <c r="C465" s="7"/>
      <c r="D465" s="41">
        <f t="shared" si="74"/>
        <v>25</v>
      </c>
      <c r="E465" s="37">
        <f>'[5]116.  ЗАО "Современная терапия"'!$H$21</f>
        <v>0</v>
      </c>
      <c r="F465" s="37">
        <f>'[5]116.  ЗАО "Современная терапия"'!$H$23</f>
        <v>2</v>
      </c>
      <c r="G465" s="37">
        <f>'[5]116.  ЗАО "Современная терапия"'!$H$27</f>
        <v>0</v>
      </c>
      <c r="H465" s="37">
        <f>'[5]116.  ЗАО "Современная терапия"'!$H$30</f>
        <v>0</v>
      </c>
      <c r="I465" s="37">
        <f>'[5]116.  ЗАО "Современная терапия"'!$H$32</f>
        <v>5</v>
      </c>
      <c r="J465" s="37">
        <f>'[5]116.  ЗАО "Современная терапия"'!$H$36</f>
        <v>2</v>
      </c>
      <c r="K465" s="37">
        <f>'[5]116.  ЗАО "Современная терапия"'!$H$39</f>
        <v>5</v>
      </c>
      <c r="L465" s="37">
        <f>'[5]116.  ЗАО "Современная терапия"'!$H$43</f>
        <v>0</v>
      </c>
      <c r="M465" s="37">
        <f>'[5]116.  ЗАО "Современная терапия"'!$H$47</f>
        <v>0</v>
      </c>
      <c r="N465" s="37">
        <f>'[5]116.  ЗАО "Современная терапия"'!$H$50</f>
        <v>5</v>
      </c>
      <c r="O465" s="37">
        <f>'[5]116.  ЗАО "Современная терапия"'!$H$53</f>
        <v>4</v>
      </c>
      <c r="P465" s="38">
        <f>'[5]116.  ЗАО "Современная терапия"'!$H$56</f>
        <v>0</v>
      </c>
      <c r="Q465" s="37">
        <f>'[5]116.  ЗАО "Современная терапия"'!$H$59</f>
        <v>2</v>
      </c>
      <c r="R465" s="37">
        <f>'[5]116.  ЗАО "Современная терапия"'!$H$68</f>
        <v>0</v>
      </c>
      <c r="S465" s="29"/>
      <c r="U465" s="153"/>
    </row>
    <row r="466" spans="1:21" ht="15.75" hidden="1" outlineLevel="1" x14ac:dyDescent="0.25">
      <c r="A466" s="14"/>
      <c r="B466" s="40" t="s">
        <v>168</v>
      </c>
      <c r="C466" s="7"/>
      <c r="D466" s="41">
        <f t="shared" si="74"/>
        <v>0</v>
      </c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9"/>
      <c r="Q466" s="37"/>
      <c r="R466" s="37"/>
      <c r="S466" s="29"/>
      <c r="U466" s="153"/>
    </row>
    <row r="467" spans="1:21" ht="15.75" collapsed="1" x14ac:dyDescent="0.25">
      <c r="A467" s="14">
        <v>64</v>
      </c>
      <c r="B467" s="15" t="s">
        <v>45</v>
      </c>
      <c r="C467" s="15" t="s">
        <v>44</v>
      </c>
      <c r="D467" s="41">
        <f t="shared" si="74"/>
        <v>30.2</v>
      </c>
      <c r="E467" s="37">
        <f t="shared" ref="E467:R467" si="75">SUM(E468:E473)/5</f>
        <v>0</v>
      </c>
      <c r="F467" s="37">
        <f t="shared" si="75"/>
        <v>2.8</v>
      </c>
      <c r="G467" s="37">
        <f t="shared" si="75"/>
        <v>2</v>
      </c>
      <c r="H467" s="37">
        <f t="shared" si="75"/>
        <v>3</v>
      </c>
      <c r="I467" s="37">
        <f t="shared" si="75"/>
        <v>4.2</v>
      </c>
      <c r="J467" s="37">
        <f t="shared" si="75"/>
        <v>2</v>
      </c>
      <c r="K467" s="37">
        <f t="shared" si="75"/>
        <v>5</v>
      </c>
      <c r="L467" s="37">
        <f t="shared" si="75"/>
        <v>3.2</v>
      </c>
      <c r="M467" s="37">
        <f t="shared" si="75"/>
        <v>0</v>
      </c>
      <c r="N467" s="37">
        <f t="shared" si="75"/>
        <v>1</v>
      </c>
      <c r="O467" s="37">
        <f t="shared" si="75"/>
        <v>2</v>
      </c>
      <c r="P467" s="37">
        <f t="shared" si="75"/>
        <v>0</v>
      </c>
      <c r="Q467" s="37">
        <f t="shared" si="75"/>
        <v>3</v>
      </c>
      <c r="R467" s="37">
        <f t="shared" si="75"/>
        <v>2</v>
      </c>
      <c r="S467" s="28"/>
      <c r="T467" s="35">
        <f>SUM(D468:D473)/5-D467</f>
        <v>0</v>
      </c>
      <c r="U467" s="153">
        <f>'прошедшие до комиссии'!M65</f>
        <v>5000000</v>
      </c>
    </row>
    <row r="468" spans="1:21" ht="15.75" hidden="1" outlineLevel="1" x14ac:dyDescent="0.25">
      <c r="A468" s="14"/>
      <c r="B468" s="40" t="s">
        <v>313</v>
      </c>
      <c r="C468" s="7"/>
      <c r="D468" s="41">
        <f t="shared" si="74"/>
        <v>34</v>
      </c>
      <c r="E468" s="37">
        <f>'[1]117.  ООО "Сабтор-Титан"'!$H$21</f>
        <v>0</v>
      </c>
      <c r="F468" s="37">
        <f>'[1]117.  ООО "Сабтор-Титан"'!$H$23</f>
        <v>3</v>
      </c>
      <c r="G468" s="37">
        <f>'[1]117.  ООО "Сабтор-Титан"'!$H$27</f>
        <v>2</v>
      </c>
      <c r="H468" s="37">
        <f>'[1]117.  ООО "Сабтор-Титан"'!$H$30</f>
        <v>3</v>
      </c>
      <c r="I468" s="37">
        <f>'[1]117.  ООО "Сабтор-Титан"'!$H$32</f>
        <v>5</v>
      </c>
      <c r="J468" s="37">
        <f>'[1]117.  ООО "Сабтор-Титан"'!$H$36</f>
        <v>2</v>
      </c>
      <c r="K468" s="37">
        <f>'[1]117.  ООО "Сабтор-Титан"'!$H$39</f>
        <v>5</v>
      </c>
      <c r="L468" s="37">
        <f>'[1]117.  ООО "Сабтор-Титан"'!$H$43</f>
        <v>5</v>
      </c>
      <c r="M468" s="37">
        <f>'[1]117.  ООО "Сабтор-Титан"'!$H$47</f>
        <v>0</v>
      </c>
      <c r="N468" s="37">
        <f>'[1]117.  ООО "Сабтор-Титан"'!$H$50</f>
        <v>0</v>
      </c>
      <c r="O468" s="37">
        <f>'[1]117.  ООО "Сабтор-Титан"'!$H$53</f>
        <v>2</v>
      </c>
      <c r="P468" s="38">
        <f>'[1]117.  ООО "Сабтор-Титан"'!$H$56</f>
        <v>0</v>
      </c>
      <c r="Q468" s="37">
        <f>'[1]117.  ООО "Сабтор-Титан"'!$H$59</f>
        <v>2</v>
      </c>
      <c r="R468" s="37">
        <f>'[1]117.  ООО "Сабтор-Титан"'!$H$68</f>
        <v>5</v>
      </c>
      <c r="S468" s="29"/>
      <c r="U468" s="153"/>
    </row>
    <row r="469" spans="1:21" ht="15.75" hidden="1" outlineLevel="1" x14ac:dyDescent="0.25">
      <c r="A469" s="14"/>
      <c r="B469" s="40" t="s">
        <v>165</v>
      </c>
      <c r="C469" s="7"/>
      <c r="D469" s="41">
        <f t="shared" si="74"/>
        <v>31</v>
      </c>
      <c r="E469" s="37">
        <f>'[2]117.  ООО "Сабтор-Титан"'!$H$21</f>
        <v>0</v>
      </c>
      <c r="F469" s="37">
        <f>'[2]117.  ООО "Сабтор-Титан"'!$H$23</f>
        <v>2</v>
      </c>
      <c r="G469" s="37">
        <f>'[2]117.  ООО "Сабтор-Титан"'!$H$27</f>
        <v>2</v>
      </c>
      <c r="H469" s="37">
        <f>'[2]117.  ООО "Сабтор-Титан"'!$H$30</f>
        <v>3</v>
      </c>
      <c r="I469" s="37">
        <f>'[2]117.  ООО "Сабтор-Титан"'!$H$32</f>
        <v>5</v>
      </c>
      <c r="J469" s="37">
        <f>'[2]117.  ООО "Сабтор-Титан"'!$H$36</f>
        <v>2</v>
      </c>
      <c r="K469" s="37">
        <f>'[2]117.  ООО "Сабтор-Титан"'!$H$39</f>
        <v>5</v>
      </c>
      <c r="L469" s="37">
        <f>'[2]117.  ООО "Сабтор-Титан"'!$H$43</f>
        <v>1</v>
      </c>
      <c r="M469" s="37">
        <f>'[2]117.  ООО "Сабтор-Титан"'!$H$47</f>
        <v>0</v>
      </c>
      <c r="N469" s="37">
        <f>'[2]117.  ООО "Сабтор-Титан"'!$H$50</f>
        <v>5</v>
      </c>
      <c r="O469" s="37">
        <f>'[2]117.  ООО "Сабтор-Титан"'!$H$53</f>
        <v>2</v>
      </c>
      <c r="P469" s="38" t="str">
        <f>'[2]117.  ООО "Сабтор-Титан"'!$H$56</f>
        <v>-</v>
      </c>
      <c r="Q469" s="37">
        <f>'[2]117.  ООО "Сабтор-Титан"'!$H$59</f>
        <v>4</v>
      </c>
      <c r="R469" s="37">
        <f>'[2]117.  ООО "Сабтор-Титан"'!$H$68</f>
        <v>0</v>
      </c>
      <c r="S469" s="29"/>
      <c r="U469" s="153"/>
    </row>
    <row r="470" spans="1:21" ht="15.75" hidden="1" outlineLevel="1" x14ac:dyDescent="0.25">
      <c r="A470" s="14"/>
      <c r="B470" s="40" t="s">
        <v>166</v>
      </c>
      <c r="C470" s="7"/>
      <c r="D470" s="41">
        <f t="shared" si="74"/>
        <v>27</v>
      </c>
      <c r="E470" s="37">
        <f>'[3]117.  ООО "Сабтор-Титан"'!$H$21</f>
        <v>0</v>
      </c>
      <c r="F470" s="37">
        <f>'[3]117.  ООО "Сабтор-Титан"'!$H$23</f>
        <v>3</v>
      </c>
      <c r="G470" s="37">
        <f>'[3]117.  ООО "Сабтор-Титан"'!$H$27</f>
        <v>2</v>
      </c>
      <c r="H470" s="37">
        <f>'[3]117.  ООО "Сабтор-Титан"'!$H$30</f>
        <v>3</v>
      </c>
      <c r="I470" s="37">
        <f>'[3]117.  ООО "Сабтор-Титан"'!$H$32</f>
        <v>3</v>
      </c>
      <c r="J470" s="37">
        <f>'[3]117.  ООО "Сабтор-Титан"'!$H$36</f>
        <v>2</v>
      </c>
      <c r="K470" s="37">
        <f>'[3]117.  ООО "Сабтор-Титан"'!$H$39</f>
        <v>5</v>
      </c>
      <c r="L470" s="37">
        <f>'[3]117.  ООО "Сабтор-Титан"'!$H$43</f>
        <v>5</v>
      </c>
      <c r="M470" s="37">
        <f>'[3]117.  ООО "Сабтор-Титан"'!$H$47</f>
        <v>0</v>
      </c>
      <c r="N470" s="37">
        <f>'[3]117.  ООО "Сабтор-Титан"'!$H$50</f>
        <v>0</v>
      </c>
      <c r="O470" s="37">
        <f>'[3]117.  ООО "Сабтор-Титан"'!$H$53</f>
        <v>2</v>
      </c>
      <c r="P470" s="38" t="str">
        <f>'[3]117.  ООО "Сабтор-Титан"'!$H$56</f>
        <v>-</v>
      </c>
      <c r="Q470" s="37">
        <f>'[3]117.  ООО "Сабтор-Титан"'!$H$59</f>
        <v>2</v>
      </c>
      <c r="R470" s="37">
        <f>'[3]117.  ООО "Сабтор-Титан"'!$H$68</f>
        <v>0</v>
      </c>
      <c r="S470" s="29"/>
      <c r="U470" s="153"/>
    </row>
    <row r="471" spans="1:21" ht="15.75" hidden="1" outlineLevel="1" x14ac:dyDescent="0.25">
      <c r="A471" s="14"/>
      <c r="B471" s="40" t="s">
        <v>167</v>
      </c>
      <c r="C471" s="7"/>
      <c r="D471" s="41">
        <f t="shared" si="74"/>
        <v>27</v>
      </c>
      <c r="E471" s="37">
        <f>'[4]117.  ООО "Сабтор-Титан"'!$H$21</f>
        <v>0</v>
      </c>
      <c r="F471" s="37">
        <f>'[4]117.  ООО "Сабтор-Титан"'!$H$23</f>
        <v>3</v>
      </c>
      <c r="G471" s="37">
        <f>'[4]117.  ООО "Сабтор-Титан"'!$H$27</f>
        <v>2</v>
      </c>
      <c r="H471" s="37">
        <f>'[4]117.  ООО "Сабтор-Титан"'!$H$30</f>
        <v>3</v>
      </c>
      <c r="I471" s="37">
        <f>'[4]117.  ООО "Сабтор-Титан"'!$H$32</f>
        <v>3</v>
      </c>
      <c r="J471" s="37">
        <f>'[4]117.  ООО "Сабтор-Титан"'!$H$36</f>
        <v>2</v>
      </c>
      <c r="K471" s="37">
        <f>'[4]117.  ООО "Сабтор-Титан"'!$H$39</f>
        <v>5</v>
      </c>
      <c r="L471" s="37">
        <f>'[4]117.  ООО "Сабтор-Титан"'!$H$43</f>
        <v>5</v>
      </c>
      <c r="M471" s="37">
        <f>'[4]117.  ООО "Сабтор-Титан"'!$H$47</f>
        <v>0</v>
      </c>
      <c r="N471" s="37">
        <f>'[4]117.  ООО "Сабтор-Титан"'!$H$50</f>
        <v>0</v>
      </c>
      <c r="O471" s="37">
        <f>'[4]117.  ООО "Сабтор-Титан"'!$H$53</f>
        <v>2</v>
      </c>
      <c r="P471" s="38" t="str">
        <f>'[4]117.  ООО "Сабтор-Титан"'!$H$56</f>
        <v>-</v>
      </c>
      <c r="Q471" s="37">
        <f>'[4]117.  ООО "Сабтор-Титан"'!$H$59</f>
        <v>2</v>
      </c>
      <c r="R471" s="37">
        <f>'[4]117.  ООО "Сабтор-Титан"'!$H$68</f>
        <v>0</v>
      </c>
      <c r="S471" s="29"/>
      <c r="U471" s="153"/>
    </row>
    <row r="472" spans="1:21" ht="15.75" hidden="1" outlineLevel="1" x14ac:dyDescent="0.25">
      <c r="A472" s="14"/>
      <c r="B472" s="40" t="s">
        <v>33</v>
      </c>
      <c r="C472" s="7"/>
      <c r="D472" s="41">
        <f t="shared" si="74"/>
        <v>32</v>
      </c>
      <c r="E472" s="37">
        <f>'[5]117.  ООО "Сабтор-Титан"'!$H$21</f>
        <v>0</v>
      </c>
      <c r="F472" s="37">
        <f>'[5]117.  ООО "Сабтор-Титан"'!$H$23</f>
        <v>3</v>
      </c>
      <c r="G472" s="37">
        <f>'[5]117.  ООО "Сабтор-Титан"'!$H$27</f>
        <v>2</v>
      </c>
      <c r="H472" s="37">
        <f>'[5]117.  ООО "Сабтор-Титан"'!$H$30</f>
        <v>3</v>
      </c>
      <c r="I472" s="37">
        <f>'[5]117.  ООО "Сабтор-Титан"'!$H$32</f>
        <v>5</v>
      </c>
      <c r="J472" s="37">
        <f>'[5]117.  ООО "Сабтор-Титан"'!$H$36</f>
        <v>2</v>
      </c>
      <c r="K472" s="37">
        <f>'[5]117.  ООО "Сабтор-Титан"'!$H$39</f>
        <v>5</v>
      </c>
      <c r="L472" s="37">
        <f>'[5]117.  ООО "Сабтор-Титан"'!$H$43</f>
        <v>0</v>
      </c>
      <c r="M472" s="37">
        <f>'[5]117.  ООО "Сабтор-Титан"'!$H$47</f>
        <v>0</v>
      </c>
      <c r="N472" s="37">
        <f>'[5]117.  ООО "Сабтор-Титан"'!$H$50</f>
        <v>0</v>
      </c>
      <c r="O472" s="37">
        <f>'[5]117.  ООО "Сабтор-Титан"'!$H$53</f>
        <v>2</v>
      </c>
      <c r="P472" s="38">
        <f>'[5]117.  ООО "Сабтор-Титан"'!$H$56</f>
        <v>0</v>
      </c>
      <c r="Q472" s="37">
        <f>'[5]117.  ООО "Сабтор-Титан"'!$H$59</f>
        <v>5</v>
      </c>
      <c r="R472" s="37">
        <f>'[5]117.  ООО "Сабтор-Титан"'!$H$68</f>
        <v>5</v>
      </c>
      <c r="S472" s="29"/>
      <c r="U472" s="153"/>
    </row>
    <row r="473" spans="1:21" ht="15.75" hidden="1" outlineLevel="1" x14ac:dyDescent="0.25">
      <c r="A473" s="14"/>
      <c r="B473" s="40" t="s">
        <v>168</v>
      </c>
      <c r="C473" s="7"/>
      <c r="D473" s="41">
        <f t="shared" si="74"/>
        <v>0</v>
      </c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9"/>
      <c r="Q473" s="37"/>
      <c r="R473" s="37"/>
      <c r="S473" s="29"/>
      <c r="U473" s="153"/>
    </row>
    <row r="474" spans="1:21" ht="31.5" collapsed="1" x14ac:dyDescent="0.25">
      <c r="A474" s="14">
        <v>65</v>
      </c>
      <c r="B474" s="15" t="s">
        <v>256</v>
      </c>
      <c r="C474" s="15" t="s">
        <v>257</v>
      </c>
      <c r="D474" s="41">
        <f t="shared" si="74"/>
        <v>30.2</v>
      </c>
      <c r="E474" s="37">
        <f t="shared" ref="E474:R474" si="76">SUM(E475:E480)/5</f>
        <v>0</v>
      </c>
      <c r="F474" s="37">
        <f t="shared" si="76"/>
        <v>0.4</v>
      </c>
      <c r="G474" s="37">
        <f t="shared" si="76"/>
        <v>2</v>
      </c>
      <c r="H474" s="37">
        <f t="shared" si="76"/>
        <v>3</v>
      </c>
      <c r="I474" s="37">
        <f t="shared" si="76"/>
        <v>5</v>
      </c>
      <c r="J474" s="37">
        <f t="shared" si="76"/>
        <v>2</v>
      </c>
      <c r="K474" s="37">
        <f t="shared" si="76"/>
        <v>5</v>
      </c>
      <c r="L474" s="37">
        <f t="shared" si="76"/>
        <v>3.4</v>
      </c>
      <c r="M474" s="37">
        <f t="shared" si="76"/>
        <v>0.8</v>
      </c>
      <c r="N474" s="37">
        <f t="shared" si="76"/>
        <v>2.8</v>
      </c>
      <c r="O474" s="37">
        <f t="shared" si="76"/>
        <v>2</v>
      </c>
      <c r="P474" s="37">
        <f t="shared" si="76"/>
        <v>0</v>
      </c>
      <c r="Q474" s="37">
        <f t="shared" si="76"/>
        <v>2.8</v>
      </c>
      <c r="R474" s="37">
        <f t="shared" si="76"/>
        <v>1</v>
      </c>
      <c r="S474" s="28"/>
      <c r="T474" s="35">
        <f>SUM(D475:D480)/5-D474</f>
        <v>0</v>
      </c>
      <c r="U474" s="153">
        <f>'прошедшие до комиссии'!M66</f>
        <v>5000000</v>
      </c>
    </row>
    <row r="475" spans="1:21" ht="15.75" hidden="1" outlineLevel="1" x14ac:dyDescent="0.25">
      <c r="A475" s="14"/>
      <c r="B475" s="40" t="s">
        <v>313</v>
      </c>
      <c r="C475" s="7"/>
      <c r="D475" s="41">
        <f t="shared" si="74"/>
        <v>34</v>
      </c>
      <c r="E475" s="37">
        <f>'[1]119.  ИП Хозяшева Т.В.'!$H$21</f>
        <v>0</v>
      </c>
      <c r="F475" s="37">
        <f>'[1]119.  ИП Хозяшева Т.В.'!$H$23</f>
        <v>0</v>
      </c>
      <c r="G475" s="37">
        <f>'[1]119.  ИП Хозяшева Т.В.'!$H$27</f>
        <v>2</v>
      </c>
      <c r="H475" s="37">
        <f>'[1]119.  ИП Хозяшева Т.В.'!$H$30</f>
        <v>3</v>
      </c>
      <c r="I475" s="37">
        <f>'[1]119.  ИП Хозяшева Т.В.'!$H$32</f>
        <v>5</v>
      </c>
      <c r="J475" s="37">
        <f>'[1]119.  ИП Хозяшева Т.В.'!$H$36</f>
        <v>2</v>
      </c>
      <c r="K475" s="37">
        <f>'[1]119.  ИП Хозяшева Т.В.'!$H$39</f>
        <v>5</v>
      </c>
      <c r="L475" s="37">
        <f>'[1]119.  ИП Хозяшева Т.В.'!$H$43</f>
        <v>5</v>
      </c>
      <c r="M475" s="37">
        <f>'[1]119.  ИП Хозяшева Т.В.'!$H$47</f>
        <v>4</v>
      </c>
      <c r="N475" s="37">
        <f>'[1]119.  ИП Хозяшева Т.В.'!$H$50</f>
        <v>3</v>
      </c>
      <c r="O475" s="37">
        <f>'[1]119.  ИП Хозяшева Т.В.'!$H$53</f>
        <v>2</v>
      </c>
      <c r="P475" s="38">
        <f>'[1]119.  ИП Хозяшева Т.В.'!$H$56</f>
        <v>0</v>
      </c>
      <c r="Q475" s="37">
        <f>'[1]119.  ИП Хозяшева Т.В.'!$H$59</f>
        <v>3</v>
      </c>
      <c r="R475" s="37">
        <f>'[1]119.  ИП Хозяшева Т.В.'!$H$68</f>
        <v>0</v>
      </c>
      <c r="S475" s="29"/>
      <c r="U475" s="153"/>
    </row>
    <row r="476" spans="1:21" ht="15.75" hidden="1" outlineLevel="1" x14ac:dyDescent="0.25">
      <c r="A476" s="14"/>
      <c r="B476" s="40" t="s">
        <v>165</v>
      </c>
      <c r="C476" s="7"/>
      <c r="D476" s="41">
        <f t="shared" si="74"/>
        <v>31</v>
      </c>
      <c r="E476" s="37">
        <f>'[2]119.  ИП Хозяшева Т.В.'!$H$21</f>
        <v>0</v>
      </c>
      <c r="F476" s="37">
        <f>'[2]119.  ИП Хозяшева Т.В.'!$H$23</f>
        <v>2</v>
      </c>
      <c r="G476" s="37">
        <f>'[2]119.  ИП Хозяшева Т.В.'!$H$27</f>
        <v>2</v>
      </c>
      <c r="H476" s="37">
        <f>'[2]119.  ИП Хозяшева Т.В.'!$H$30</f>
        <v>3</v>
      </c>
      <c r="I476" s="37">
        <f>'[2]119.  ИП Хозяшева Т.В.'!$H$32</f>
        <v>5</v>
      </c>
      <c r="J476" s="37">
        <f>'[2]119.  ИП Хозяшева Т.В.'!$H$36</f>
        <v>2</v>
      </c>
      <c r="K476" s="37">
        <f>'[2]119.  ИП Хозяшева Т.В.'!$H$39</f>
        <v>5</v>
      </c>
      <c r="L476" s="37">
        <f>'[2]119.  ИП Хозяшева Т.В.'!$H$43</f>
        <v>1</v>
      </c>
      <c r="M476" s="37">
        <f>'[2]119.  ИП Хозяшева Т.В.'!$H$47</f>
        <v>0</v>
      </c>
      <c r="N476" s="37">
        <f>'[2]119.  ИП Хозяшева Т.В.'!$H$50</f>
        <v>5</v>
      </c>
      <c r="O476" s="37">
        <f>'[2]119.  ИП Хозяшева Т.В.'!$H$53</f>
        <v>2</v>
      </c>
      <c r="P476" s="38" t="str">
        <f>'[2]119.  ИП Хозяшева Т.В.'!$H$56</f>
        <v>-</v>
      </c>
      <c r="Q476" s="37">
        <f>'[2]119.  ИП Хозяшева Т.В.'!$H$59</f>
        <v>4</v>
      </c>
      <c r="R476" s="37">
        <f>'[2]119.  ИП Хозяшева Т.В.'!$H$68</f>
        <v>0</v>
      </c>
      <c r="S476" s="29"/>
      <c r="U476" s="153"/>
    </row>
    <row r="477" spans="1:21" ht="15.75" hidden="1" outlineLevel="1" x14ac:dyDescent="0.25">
      <c r="A477" s="14"/>
      <c r="B477" s="40" t="s">
        <v>166</v>
      </c>
      <c r="C477" s="7"/>
      <c r="D477" s="41">
        <f t="shared" si="74"/>
        <v>29</v>
      </c>
      <c r="E477" s="37">
        <f>'[3]119.  ИП Хозяшева Т.В.'!$H$21</f>
        <v>0</v>
      </c>
      <c r="F477" s="37">
        <f>'[3]119.  ИП Хозяшева Т.В.'!$H$23</f>
        <v>0</v>
      </c>
      <c r="G477" s="37">
        <f>'[3]119.  ИП Хозяшева Т.В.'!$H$27</f>
        <v>2</v>
      </c>
      <c r="H477" s="37">
        <f>'[3]119.  ИП Хозяшева Т.В.'!$H$30</f>
        <v>3</v>
      </c>
      <c r="I477" s="37">
        <f>'[3]119.  ИП Хозяшева Т.В.'!$H$32</f>
        <v>5</v>
      </c>
      <c r="J477" s="37">
        <f>'[3]119.  ИП Хозяшева Т.В.'!$H$36</f>
        <v>2</v>
      </c>
      <c r="K477" s="37">
        <f>'[3]119.  ИП Хозяшева Т.В.'!$H$39</f>
        <v>5</v>
      </c>
      <c r="L477" s="37">
        <f>'[3]119.  ИП Хозяшева Т.В.'!$H$43</f>
        <v>5</v>
      </c>
      <c r="M477" s="37">
        <f>'[3]119.  ИП Хозяшева Т.В.'!$H$47</f>
        <v>0</v>
      </c>
      <c r="N477" s="37">
        <f>'[3]119.  ИП Хозяшева Т.В.'!$H$50</f>
        <v>3</v>
      </c>
      <c r="O477" s="37">
        <f>'[3]119.  ИП Хозяшева Т.В.'!$H$53</f>
        <v>2</v>
      </c>
      <c r="P477" s="38" t="str">
        <f>'[3]119.  ИП Хозяшева Т.В.'!$H$56</f>
        <v>-</v>
      </c>
      <c r="Q477" s="37">
        <f>'[3]119.  ИП Хозяшева Т.В.'!$H$59</f>
        <v>2</v>
      </c>
      <c r="R477" s="37">
        <f>'[3]119.  ИП Хозяшева Т.В.'!$H$68</f>
        <v>0</v>
      </c>
      <c r="S477" s="29"/>
      <c r="U477" s="153"/>
    </row>
    <row r="478" spans="1:21" ht="15.75" hidden="1" outlineLevel="1" x14ac:dyDescent="0.25">
      <c r="A478" s="14"/>
      <c r="B478" s="40" t="s">
        <v>167</v>
      </c>
      <c r="C478" s="7"/>
      <c r="D478" s="41">
        <f t="shared" si="74"/>
        <v>29</v>
      </c>
      <c r="E478" s="37">
        <f>'[4]119.  ИП Хозяшева Т.В.'!$H$21</f>
        <v>0</v>
      </c>
      <c r="F478" s="37">
        <f>'[4]119.  ИП Хозяшева Т.В.'!$H$23</f>
        <v>0</v>
      </c>
      <c r="G478" s="37">
        <f>'[4]119.  ИП Хозяшева Т.В.'!$H$27</f>
        <v>2</v>
      </c>
      <c r="H478" s="37">
        <f>'[4]119.  ИП Хозяшева Т.В.'!$H$30</f>
        <v>3</v>
      </c>
      <c r="I478" s="37">
        <f>'[4]119.  ИП Хозяшева Т.В.'!$H$32</f>
        <v>5</v>
      </c>
      <c r="J478" s="37">
        <f>'[4]119.  ИП Хозяшева Т.В.'!$H$36</f>
        <v>2</v>
      </c>
      <c r="K478" s="37">
        <f>'[4]119.  ИП Хозяшева Т.В.'!$H$39</f>
        <v>5</v>
      </c>
      <c r="L478" s="37">
        <f>'[4]119.  ИП Хозяшева Т.В.'!$H$43</f>
        <v>5</v>
      </c>
      <c r="M478" s="37">
        <f>'[4]119.  ИП Хозяшева Т.В.'!$H$47</f>
        <v>0</v>
      </c>
      <c r="N478" s="37">
        <f>'[4]119.  ИП Хозяшева Т.В.'!$H$50</f>
        <v>3</v>
      </c>
      <c r="O478" s="37">
        <f>'[4]119.  ИП Хозяшева Т.В.'!$H$53</f>
        <v>2</v>
      </c>
      <c r="P478" s="38" t="str">
        <f>'[4]119.  ИП Хозяшева Т.В.'!$H$56</f>
        <v>-</v>
      </c>
      <c r="Q478" s="37">
        <f>'[4]119.  ИП Хозяшева Т.В.'!$H$59</f>
        <v>2</v>
      </c>
      <c r="R478" s="37">
        <f>'[4]119.  ИП Хозяшева Т.В.'!$H$68</f>
        <v>0</v>
      </c>
      <c r="S478" s="29"/>
      <c r="U478" s="153"/>
    </row>
    <row r="479" spans="1:21" ht="15.75" hidden="1" outlineLevel="1" x14ac:dyDescent="0.25">
      <c r="A479" s="14"/>
      <c r="B479" s="40" t="s">
        <v>33</v>
      </c>
      <c r="C479" s="7"/>
      <c r="D479" s="41">
        <f t="shared" si="74"/>
        <v>28</v>
      </c>
      <c r="E479" s="37">
        <f>'[5]119.  ИП Хозяшева Т.В.'!$H$21</f>
        <v>0</v>
      </c>
      <c r="F479" s="37">
        <f>'[5]119.  ИП Хозяшева Т.В.'!$H$23</f>
        <v>0</v>
      </c>
      <c r="G479" s="37">
        <f>'[5]119.  ИП Хозяшева Т.В.'!$H$27</f>
        <v>2</v>
      </c>
      <c r="H479" s="37">
        <f>'[5]119.  ИП Хозяшева Т.В.'!$H$30</f>
        <v>3</v>
      </c>
      <c r="I479" s="37">
        <f>'[5]119.  ИП Хозяшева Т.В.'!$H$32</f>
        <v>5</v>
      </c>
      <c r="J479" s="37">
        <f>'[5]119.  ИП Хозяшева Т.В.'!$H$36</f>
        <v>2</v>
      </c>
      <c r="K479" s="37">
        <f>'[5]119.  ИП Хозяшева Т.В.'!$H$39</f>
        <v>5</v>
      </c>
      <c r="L479" s="37">
        <f>'[5]119.  ИП Хозяшева Т.В.'!$H$43</f>
        <v>1</v>
      </c>
      <c r="M479" s="37">
        <f>'[5]119.  ИП Хозяшева Т.В.'!$H$47</f>
        <v>0</v>
      </c>
      <c r="N479" s="37">
        <f>'[5]119.  ИП Хозяшева Т.В.'!$H$50</f>
        <v>0</v>
      </c>
      <c r="O479" s="37">
        <f>'[5]119.  ИП Хозяшева Т.В.'!$H$53</f>
        <v>2</v>
      </c>
      <c r="P479" s="38">
        <f>'[5]119.  ИП Хозяшева Т.В.'!$H$56</f>
        <v>0</v>
      </c>
      <c r="Q479" s="37">
        <f>'[5]119.  ИП Хозяшева Т.В.'!$H$59</f>
        <v>3</v>
      </c>
      <c r="R479" s="37">
        <f>'[5]119.  ИП Хозяшева Т.В.'!$H$68</f>
        <v>5</v>
      </c>
      <c r="S479" s="29"/>
      <c r="U479" s="153"/>
    </row>
    <row r="480" spans="1:21" ht="15.75" hidden="1" outlineLevel="1" x14ac:dyDescent="0.25">
      <c r="A480" s="14"/>
      <c r="B480" s="40" t="s">
        <v>168</v>
      </c>
      <c r="C480" s="7"/>
      <c r="D480" s="41">
        <f t="shared" si="74"/>
        <v>0</v>
      </c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9"/>
      <c r="Q480" s="37"/>
      <c r="R480" s="37"/>
      <c r="S480" s="29"/>
      <c r="U480" s="153"/>
    </row>
    <row r="481" spans="1:21" ht="47.25" collapsed="1" x14ac:dyDescent="0.25">
      <c r="A481" s="14">
        <v>66</v>
      </c>
      <c r="B481" s="15" t="s">
        <v>258</v>
      </c>
      <c r="C481" s="15" t="s">
        <v>259</v>
      </c>
      <c r="D481" s="41">
        <f t="shared" si="74"/>
        <v>32.4</v>
      </c>
      <c r="E481" s="37">
        <f t="shared" ref="E481:R481" si="77">SUM(E482:E487)/5</f>
        <v>2</v>
      </c>
      <c r="F481" s="37">
        <f t="shared" si="77"/>
        <v>1.8</v>
      </c>
      <c r="G481" s="37">
        <f t="shared" si="77"/>
        <v>2</v>
      </c>
      <c r="H481" s="37">
        <f t="shared" si="77"/>
        <v>3</v>
      </c>
      <c r="I481" s="37">
        <f t="shared" si="77"/>
        <v>3</v>
      </c>
      <c r="J481" s="37">
        <f t="shared" si="77"/>
        <v>2</v>
      </c>
      <c r="K481" s="37">
        <f t="shared" si="77"/>
        <v>1</v>
      </c>
      <c r="L481" s="37">
        <f t="shared" si="77"/>
        <v>5</v>
      </c>
      <c r="M481" s="37">
        <f t="shared" si="77"/>
        <v>2</v>
      </c>
      <c r="N481" s="37">
        <f t="shared" si="77"/>
        <v>4</v>
      </c>
      <c r="O481" s="37">
        <f t="shared" si="77"/>
        <v>1.2</v>
      </c>
      <c r="P481" s="37">
        <f t="shared" si="77"/>
        <v>0</v>
      </c>
      <c r="Q481" s="37">
        <f t="shared" si="77"/>
        <v>4.4000000000000004</v>
      </c>
      <c r="R481" s="37">
        <f t="shared" si="77"/>
        <v>1</v>
      </c>
      <c r="S481" s="28"/>
      <c r="T481" s="35">
        <f>SUM(D482:D487)/5-D481</f>
        <v>0</v>
      </c>
      <c r="U481" s="153">
        <f>'прошедшие до комиссии'!M67</f>
        <v>920115.62</v>
      </c>
    </row>
    <row r="482" spans="1:21" ht="15.75" hidden="1" outlineLevel="1" x14ac:dyDescent="0.25">
      <c r="A482" s="14"/>
      <c r="B482" s="40" t="s">
        <v>313</v>
      </c>
      <c r="C482" s="7"/>
      <c r="D482" s="41">
        <f t="shared" si="74"/>
        <v>36</v>
      </c>
      <c r="E482" s="37">
        <f>'[1]123.  Завод "Возрождение"'!$H$21</f>
        <v>2</v>
      </c>
      <c r="F482" s="37">
        <f>'[1]123.  Завод "Возрождение"'!$H$23</f>
        <v>2</v>
      </c>
      <c r="G482" s="37">
        <f>'[1]123.  Завод "Возрождение"'!$H$27</f>
        <v>2</v>
      </c>
      <c r="H482" s="37">
        <f>'[1]123.  Завод "Возрождение"'!$H$30</f>
        <v>3</v>
      </c>
      <c r="I482" s="37">
        <f>'[1]123.  Завод "Возрождение"'!$H$32</f>
        <v>5</v>
      </c>
      <c r="J482" s="37">
        <f>'[1]123.  Завод "Возрождение"'!$H$36</f>
        <v>2</v>
      </c>
      <c r="K482" s="37">
        <f>'[1]123.  Завод "Возрождение"'!$H$39</f>
        <v>1</v>
      </c>
      <c r="L482" s="37">
        <f>'[1]123.  Завод "Возрождение"'!$H$43</f>
        <v>5</v>
      </c>
      <c r="M482" s="37">
        <f>'[1]123.  Завод "Возрождение"'!$H$47</f>
        <v>2</v>
      </c>
      <c r="N482" s="37">
        <f>'[1]123.  Завод "Возрождение"'!$H$50</f>
        <v>5</v>
      </c>
      <c r="O482" s="37">
        <f>'[1]123.  Завод "Возрождение"'!$H$53</f>
        <v>2</v>
      </c>
      <c r="P482" s="38">
        <f>'[1]123.  Завод "Возрождение"'!$H$56</f>
        <v>0</v>
      </c>
      <c r="Q482" s="37">
        <f>'[1]123.  Завод "Возрождение"'!$H$59</f>
        <v>5</v>
      </c>
      <c r="R482" s="37">
        <f>'[1]123.  Завод "Возрождение"'!$H$68</f>
        <v>0</v>
      </c>
      <c r="S482" s="29"/>
      <c r="U482" s="153"/>
    </row>
    <row r="483" spans="1:21" ht="15.75" hidden="1" outlineLevel="1" x14ac:dyDescent="0.25">
      <c r="A483" s="14"/>
      <c r="B483" s="40" t="s">
        <v>165</v>
      </c>
      <c r="C483" s="7"/>
      <c r="D483" s="41">
        <f t="shared" si="74"/>
        <v>28</v>
      </c>
      <c r="E483" s="37">
        <f>'[2]123.  Завод "Возрождение"'!$H$21</f>
        <v>2</v>
      </c>
      <c r="F483" s="37">
        <f>'[2]123.  Завод "Возрождение"'!$H$23</f>
        <v>1</v>
      </c>
      <c r="G483" s="37">
        <f>'[2]123.  Завод "Возрождение"'!$H$27</f>
        <v>2</v>
      </c>
      <c r="H483" s="37">
        <f>'[2]123.  Завод "Возрождение"'!$H$30</f>
        <v>3</v>
      </c>
      <c r="I483" s="37">
        <f>'[2]123.  Завод "Возрождение"'!$H$32</f>
        <v>1</v>
      </c>
      <c r="J483" s="37">
        <f>'[2]123.  Завод "Возрождение"'!$H$36</f>
        <v>2</v>
      </c>
      <c r="K483" s="37">
        <f>'[2]123.  Завод "Возрождение"'!$H$39</f>
        <v>1</v>
      </c>
      <c r="L483" s="37">
        <f>'[2]123.  Завод "Возрождение"'!$H$43</f>
        <v>5</v>
      </c>
      <c r="M483" s="37">
        <f>'[2]123.  Завод "Возрождение"'!$H$47</f>
        <v>2</v>
      </c>
      <c r="N483" s="37">
        <f>'[2]123.  Завод "Возрождение"'!$H$50</f>
        <v>0</v>
      </c>
      <c r="O483" s="37">
        <f>'[2]123.  Завод "Возрождение"'!$H$53</f>
        <v>0</v>
      </c>
      <c r="P483" s="38" t="str">
        <f>'[2]123.  Завод "Возрождение"'!$H$56</f>
        <v>-</v>
      </c>
      <c r="Q483" s="37">
        <f>'[2]123.  Завод "Возрождение"'!$H$59</f>
        <v>4</v>
      </c>
      <c r="R483" s="37">
        <f>'[2]123.  Завод "Возрождение"'!$H$68</f>
        <v>5</v>
      </c>
      <c r="S483" s="29"/>
      <c r="U483" s="153"/>
    </row>
    <row r="484" spans="1:21" ht="15.75" hidden="1" outlineLevel="1" x14ac:dyDescent="0.25">
      <c r="A484" s="14"/>
      <c r="B484" s="40" t="s">
        <v>166</v>
      </c>
      <c r="C484" s="7"/>
      <c r="D484" s="41">
        <f t="shared" si="74"/>
        <v>33</v>
      </c>
      <c r="E484" s="37">
        <f>'[3]123.  Завод "Возрождение"'!$H$21</f>
        <v>2</v>
      </c>
      <c r="F484" s="37">
        <f>'[3]123.  Завод "Возрождение"'!$H$23</f>
        <v>2</v>
      </c>
      <c r="G484" s="37">
        <f>'[3]123.  Завод "Возрождение"'!$H$27</f>
        <v>2</v>
      </c>
      <c r="H484" s="37">
        <f>'[3]123.  Завод "Возрождение"'!$H$30</f>
        <v>3</v>
      </c>
      <c r="I484" s="37">
        <f>'[3]123.  Завод "Возрождение"'!$H$32</f>
        <v>3</v>
      </c>
      <c r="J484" s="37">
        <f>'[3]123.  Завод "Возрождение"'!$H$36</f>
        <v>2</v>
      </c>
      <c r="K484" s="37">
        <f>'[3]123.  Завод "Возрождение"'!$H$39</f>
        <v>1</v>
      </c>
      <c r="L484" s="37">
        <f>'[3]123.  Завод "Возрождение"'!$H$43</f>
        <v>5</v>
      </c>
      <c r="M484" s="37">
        <f>'[3]123.  Завод "Возрождение"'!$H$47</f>
        <v>2</v>
      </c>
      <c r="N484" s="37">
        <f>'[3]123.  Завод "Возрождение"'!$H$50</f>
        <v>5</v>
      </c>
      <c r="O484" s="37">
        <f>'[3]123.  Завод "Возрождение"'!$H$53</f>
        <v>2</v>
      </c>
      <c r="P484" s="38">
        <f>'[3]123.  Завод "Возрождение"'!$H$56</f>
        <v>0</v>
      </c>
      <c r="Q484" s="37">
        <f>'[3]123.  Завод "Возрождение"'!$H$59</f>
        <v>4</v>
      </c>
      <c r="R484" s="37">
        <f>'[3]123.  Завод "Возрождение"'!$H$68</f>
        <v>0</v>
      </c>
      <c r="S484" s="29"/>
      <c r="U484" s="153"/>
    </row>
    <row r="485" spans="1:21" ht="15.75" hidden="1" outlineLevel="1" x14ac:dyDescent="0.25">
      <c r="A485" s="14"/>
      <c r="B485" s="40" t="s">
        <v>167</v>
      </c>
      <c r="C485" s="7"/>
      <c r="D485" s="41">
        <f t="shared" si="74"/>
        <v>33</v>
      </c>
      <c r="E485" s="37">
        <f>'[4]123.  Завод "Возрождение"'!$H$21</f>
        <v>2</v>
      </c>
      <c r="F485" s="37">
        <f>'[4]123.  Завод "Возрождение"'!$H$23</f>
        <v>2</v>
      </c>
      <c r="G485" s="37">
        <f>'[4]123.  Завод "Возрождение"'!$H$27</f>
        <v>2</v>
      </c>
      <c r="H485" s="37">
        <f>'[4]123.  Завод "Возрождение"'!$H$30</f>
        <v>3</v>
      </c>
      <c r="I485" s="37">
        <f>'[4]123.  Завод "Возрождение"'!$H$32</f>
        <v>3</v>
      </c>
      <c r="J485" s="37">
        <f>'[4]123.  Завод "Возрождение"'!$H$36</f>
        <v>2</v>
      </c>
      <c r="K485" s="37">
        <f>'[4]123.  Завод "Возрождение"'!$H$39</f>
        <v>1</v>
      </c>
      <c r="L485" s="37">
        <f>'[4]123.  Завод "Возрождение"'!$H$43</f>
        <v>5</v>
      </c>
      <c r="M485" s="37">
        <f>'[4]123.  Завод "Возрождение"'!$H$47</f>
        <v>2</v>
      </c>
      <c r="N485" s="37">
        <f>'[4]123.  Завод "Возрождение"'!$H$50</f>
        <v>5</v>
      </c>
      <c r="O485" s="37">
        <f>'[4]123.  Завод "Возрождение"'!$H$53</f>
        <v>2</v>
      </c>
      <c r="P485" s="38">
        <f>'[4]123.  Завод "Возрождение"'!$H$56</f>
        <v>0</v>
      </c>
      <c r="Q485" s="37">
        <f>'[4]123.  Завод "Возрождение"'!$H$59</f>
        <v>4</v>
      </c>
      <c r="R485" s="37">
        <f>'[4]123.  Завод "Возрождение"'!$H$68</f>
        <v>0</v>
      </c>
      <c r="S485" s="29"/>
      <c r="U485" s="153"/>
    </row>
    <row r="486" spans="1:21" ht="15.75" hidden="1" outlineLevel="1" x14ac:dyDescent="0.25">
      <c r="A486" s="14"/>
      <c r="B486" s="40" t="s">
        <v>33</v>
      </c>
      <c r="C486" s="7"/>
      <c r="D486" s="41">
        <f t="shared" si="74"/>
        <v>32</v>
      </c>
      <c r="E486" s="37">
        <f>'[5]123.  Завод "Возрождение"'!$H$21</f>
        <v>2</v>
      </c>
      <c r="F486" s="37">
        <f>'[5]123.  Завод "Возрождение"'!$H$23</f>
        <v>2</v>
      </c>
      <c r="G486" s="37">
        <f>'[5]123.  Завод "Возрождение"'!$H$27</f>
        <v>2</v>
      </c>
      <c r="H486" s="37">
        <f>'[5]123.  Завод "Возрождение"'!$H$30</f>
        <v>3</v>
      </c>
      <c r="I486" s="37">
        <f>'[5]123.  Завод "Возрождение"'!$H$32</f>
        <v>3</v>
      </c>
      <c r="J486" s="37">
        <f>'[5]123.  Завод "Возрождение"'!$H$36</f>
        <v>2</v>
      </c>
      <c r="K486" s="37">
        <f>'[5]123.  Завод "Возрождение"'!$H$39</f>
        <v>1</v>
      </c>
      <c r="L486" s="37">
        <f>'[5]123.  Завод "Возрождение"'!$H$43</f>
        <v>5</v>
      </c>
      <c r="M486" s="37">
        <f>'[5]123.  Завод "Возрождение"'!$H$47</f>
        <v>2</v>
      </c>
      <c r="N486" s="37">
        <f>'[5]123.  Завод "Возрождение"'!$H$50</f>
        <v>5</v>
      </c>
      <c r="O486" s="37">
        <f>'[5]123.  Завод "Возрождение"'!$H$53</f>
        <v>0</v>
      </c>
      <c r="P486" s="38">
        <f>'[5]123.  Завод "Возрождение"'!$H$56</f>
        <v>0</v>
      </c>
      <c r="Q486" s="37">
        <f>'[5]123.  Завод "Возрождение"'!$H$59</f>
        <v>5</v>
      </c>
      <c r="R486" s="37">
        <f>'[5]123.  Завод "Возрождение"'!$H$68</f>
        <v>0</v>
      </c>
      <c r="S486" s="29"/>
      <c r="U486" s="153"/>
    </row>
    <row r="487" spans="1:21" ht="15.75" hidden="1" outlineLevel="1" x14ac:dyDescent="0.25">
      <c r="A487" s="14"/>
      <c r="B487" s="40" t="s">
        <v>168</v>
      </c>
      <c r="C487" s="7"/>
      <c r="D487" s="41">
        <f t="shared" si="74"/>
        <v>0</v>
      </c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9"/>
      <c r="Q487" s="37"/>
      <c r="R487" s="37"/>
      <c r="S487" s="29"/>
      <c r="U487" s="153"/>
    </row>
    <row r="488" spans="1:21" ht="94.5" collapsed="1" x14ac:dyDescent="0.25">
      <c r="A488" s="14">
        <v>67</v>
      </c>
      <c r="B488" s="15" t="s">
        <v>260</v>
      </c>
      <c r="C488" s="15" t="s">
        <v>305</v>
      </c>
      <c r="D488" s="41">
        <f t="shared" si="74"/>
        <v>32</v>
      </c>
      <c r="E488" s="37">
        <f t="shared" ref="E488:R488" si="78">SUM(E489:E494)/5</f>
        <v>0.4</v>
      </c>
      <c r="F488" s="37">
        <f t="shared" si="78"/>
        <v>1.4</v>
      </c>
      <c r="G488" s="37">
        <f t="shared" si="78"/>
        <v>2</v>
      </c>
      <c r="H488" s="37">
        <f t="shared" si="78"/>
        <v>3</v>
      </c>
      <c r="I488" s="37">
        <f t="shared" si="78"/>
        <v>4.5999999999999996</v>
      </c>
      <c r="J488" s="37">
        <f t="shared" si="78"/>
        <v>2</v>
      </c>
      <c r="K488" s="37">
        <f t="shared" si="78"/>
        <v>5</v>
      </c>
      <c r="L488" s="37">
        <f t="shared" si="78"/>
        <v>1</v>
      </c>
      <c r="M488" s="37">
        <f t="shared" si="78"/>
        <v>2</v>
      </c>
      <c r="N488" s="37">
        <f t="shared" si="78"/>
        <v>0</v>
      </c>
      <c r="O488" s="37">
        <f t="shared" si="78"/>
        <v>4</v>
      </c>
      <c r="P488" s="37">
        <f t="shared" si="78"/>
        <v>0</v>
      </c>
      <c r="Q488" s="37">
        <f t="shared" si="78"/>
        <v>4.5999999999999996</v>
      </c>
      <c r="R488" s="37">
        <f t="shared" si="78"/>
        <v>2</v>
      </c>
      <c r="S488" s="28"/>
      <c r="T488" s="35">
        <f>SUM(D489:D494)/5-D488</f>
        <v>0</v>
      </c>
      <c r="U488" s="153">
        <f>'прошедшие до комиссии'!M68</f>
        <v>5000000</v>
      </c>
    </row>
    <row r="489" spans="1:21" ht="15.75" hidden="1" outlineLevel="1" x14ac:dyDescent="0.25">
      <c r="A489" s="14"/>
      <c r="B489" s="40" t="s">
        <v>313</v>
      </c>
      <c r="C489" s="7"/>
      <c r="D489" s="41">
        <f t="shared" si="74"/>
        <v>31</v>
      </c>
      <c r="E489" s="37">
        <f>'[1]126.  ООО "Урал Сервис"'!$H$21</f>
        <v>0</v>
      </c>
      <c r="F489" s="37">
        <f>'[1]126.  ООО "Урал Сервис"'!$H$23</f>
        <v>2</v>
      </c>
      <c r="G489" s="37">
        <f>'[1]126.  ООО "Урал Сервис"'!$H$27</f>
        <v>2</v>
      </c>
      <c r="H489" s="37">
        <f>'[1]126.  ООО "Урал Сервис"'!$H$30</f>
        <v>3</v>
      </c>
      <c r="I489" s="37">
        <f>'[1]126.  ООО "Урал Сервис"'!$H$32</f>
        <v>5</v>
      </c>
      <c r="J489" s="37">
        <f>'[1]126.  ООО "Урал Сервис"'!$H$36</f>
        <v>2</v>
      </c>
      <c r="K489" s="37">
        <f>'[1]126.  ООО "Урал Сервис"'!$H$39</f>
        <v>5</v>
      </c>
      <c r="L489" s="37">
        <f>'[1]126.  ООО "Урал Сервис"'!$H$43</f>
        <v>1</v>
      </c>
      <c r="M489" s="37">
        <f>'[1]126.  ООО "Урал Сервис"'!$H$47</f>
        <v>2</v>
      </c>
      <c r="N489" s="37">
        <f>'[1]126.  ООО "Урал Сервис"'!$H$50</f>
        <v>0</v>
      </c>
      <c r="O489" s="37">
        <f>'[1]126.  ООО "Урал Сервис"'!$H$53</f>
        <v>4</v>
      </c>
      <c r="P489" s="38">
        <f>'[1]126.  ООО "Урал Сервис"'!$H$56</f>
        <v>0</v>
      </c>
      <c r="Q489" s="37">
        <f>'[1]126.  ООО "Урал Сервис"'!$H$59</f>
        <v>5</v>
      </c>
      <c r="R489" s="37">
        <f>'[1]126.  ООО "Урал Сервис"'!$H$68</f>
        <v>0</v>
      </c>
      <c r="S489" s="29"/>
      <c r="U489" s="153"/>
    </row>
    <row r="490" spans="1:21" ht="15.75" hidden="1" outlineLevel="1" x14ac:dyDescent="0.25">
      <c r="A490" s="14"/>
      <c r="B490" s="40" t="s">
        <v>165</v>
      </c>
      <c r="C490" s="7"/>
      <c r="D490" s="41">
        <f t="shared" si="74"/>
        <v>36</v>
      </c>
      <c r="E490" s="37">
        <f>'[2]126.  ООО "Урал Сервис"'!$H$21</f>
        <v>2</v>
      </c>
      <c r="F490" s="37">
        <f>'[2]126.  ООО "Урал Сервис"'!$H$23</f>
        <v>2</v>
      </c>
      <c r="G490" s="37">
        <f>'[2]126.  ООО "Урал Сервис"'!$H$27</f>
        <v>2</v>
      </c>
      <c r="H490" s="37">
        <f>'[2]126.  ООО "Урал Сервис"'!$H$30</f>
        <v>3</v>
      </c>
      <c r="I490" s="37">
        <f>'[2]126.  ООО "Урал Сервис"'!$H$32</f>
        <v>3</v>
      </c>
      <c r="J490" s="37">
        <f>'[2]126.  ООО "Урал Сервис"'!$H$36</f>
        <v>2</v>
      </c>
      <c r="K490" s="37">
        <f>'[2]126.  ООО "Урал Сервис"'!$H$39</f>
        <v>5</v>
      </c>
      <c r="L490" s="37">
        <f>'[2]126.  ООО "Урал Сервис"'!$H$43</f>
        <v>1</v>
      </c>
      <c r="M490" s="37">
        <f>'[2]126.  ООО "Урал Сервис"'!$H$47</f>
        <v>2</v>
      </c>
      <c r="N490" s="37">
        <f>'[2]126.  ООО "Урал Сервис"'!$H$50</f>
        <v>0</v>
      </c>
      <c r="O490" s="37">
        <f>'[2]126.  ООО "Урал Сервис"'!$H$53</f>
        <v>4</v>
      </c>
      <c r="P490" s="38" t="str">
        <f>'[2]126.  ООО "Урал Сервис"'!$H$56</f>
        <v>-</v>
      </c>
      <c r="Q490" s="37">
        <f>'[2]126.  ООО "Урал Сервис"'!$H$59</f>
        <v>5</v>
      </c>
      <c r="R490" s="37">
        <f>'[2]126.  ООО "Урал Сервис"'!$H$68</f>
        <v>5</v>
      </c>
      <c r="S490" s="29"/>
      <c r="U490" s="153"/>
    </row>
    <row r="491" spans="1:21" ht="15.75" hidden="1" outlineLevel="1" x14ac:dyDescent="0.25">
      <c r="A491" s="14"/>
      <c r="B491" s="40" t="s">
        <v>166</v>
      </c>
      <c r="C491" s="7"/>
      <c r="D491" s="41">
        <f t="shared" si="74"/>
        <v>29</v>
      </c>
      <c r="E491" s="37">
        <f>'[3]126.  ООО "Урал Сервис"'!$H$21</f>
        <v>0</v>
      </c>
      <c r="F491" s="37">
        <f>'[3]126.  ООО "Урал Сервис"'!$H$23</f>
        <v>1</v>
      </c>
      <c r="G491" s="37">
        <f>'[3]126.  ООО "Урал Сервис"'!$H$27</f>
        <v>2</v>
      </c>
      <c r="H491" s="37">
        <f>'[3]126.  ООО "Урал Сервис"'!$H$30</f>
        <v>3</v>
      </c>
      <c r="I491" s="37">
        <f>'[3]126.  ООО "Урал Сервис"'!$H$32</f>
        <v>5</v>
      </c>
      <c r="J491" s="37">
        <f>'[3]126.  ООО "Урал Сервис"'!$H$36</f>
        <v>2</v>
      </c>
      <c r="K491" s="37">
        <f>'[3]126.  ООО "Урал Сервис"'!$H$39</f>
        <v>5</v>
      </c>
      <c r="L491" s="37">
        <f>'[3]126.  ООО "Урал Сервис"'!$H$43</f>
        <v>1</v>
      </c>
      <c r="M491" s="37">
        <f>'[3]126.  ООО "Урал Сервис"'!$H$47</f>
        <v>2</v>
      </c>
      <c r="N491" s="37">
        <f>'[3]126.  ООО "Урал Сервис"'!$H$50</f>
        <v>0</v>
      </c>
      <c r="O491" s="37">
        <f>'[3]126.  ООО "Урал Сервис"'!$H$53</f>
        <v>4</v>
      </c>
      <c r="P491" s="38">
        <f>'[3]126.  ООО "Урал Сервис"'!$H$56</f>
        <v>0</v>
      </c>
      <c r="Q491" s="37">
        <f>'[3]126.  ООО "Урал Сервис"'!$H$59</f>
        <v>4</v>
      </c>
      <c r="R491" s="37">
        <f>'[3]126.  ООО "Урал Сервис"'!$H$68</f>
        <v>0</v>
      </c>
      <c r="S491" s="29"/>
      <c r="U491" s="153"/>
    </row>
    <row r="492" spans="1:21" ht="15.75" hidden="1" outlineLevel="1" x14ac:dyDescent="0.25">
      <c r="A492" s="14"/>
      <c r="B492" s="40" t="s">
        <v>167</v>
      </c>
      <c r="C492" s="7"/>
      <c r="D492" s="41">
        <f t="shared" si="74"/>
        <v>29</v>
      </c>
      <c r="E492" s="37">
        <f>'[4]126.  ООО "Урал Сервис"'!$H$21</f>
        <v>0</v>
      </c>
      <c r="F492" s="37">
        <f>'[4]126.  ООО "Урал Сервис"'!$H$23</f>
        <v>1</v>
      </c>
      <c r="G492" s="37">
        <f>'[4]126.  ООО "Урал Сервис"'!$H$27</f>
        <v>2</v>
      </c>
      <c r="H492" s="37">
        <f>'[4]126.  ООО "Урал Сервис"'!$H$30</f>
        <v>3</v>
      </c>
      <c r="I492" s="37">
        <f>'[4]126.  ООО "Урал Сервис"'!$H$32</f>
        <v>5</v>
      </c>
      <c r="J492" s="37">
        <f>'[4]126.  ООО "Урал Сервис"'!$H$36</f>
        <v>2</v>
      </c>
      <c r="K492" s="37">
        <f>'[4]126.  ООО "Урал Сервис"'!$H$39</f>
        <v>5</v>
      </c>
      <c r="L492" s="37">
        <f>'[4]126.  ООО "Урал Сервис"'!$H$43</f>
        <v>1</v>
      </c>
      <c r="M492" s="37">
        <f>'[4]126.  ООО "Урал Сервис"'!$H$47</f>
        <v>2</v>
      </c>
      <c r="N492" s="37">
        <f>'[4]126.  ООО "Урал Сервис"'!$H$50</f>
        <v>0</v>
      </c>
      <c r="O492" s="37">
        <f>'[4]126.  ООО "Урал Сервис"'!$H$53</f>
        <v>4</v>
      </c>
      <c r="P492" s="38">
        <f>'[4]126.  ООО "Урал Сервис"'!$H$56</f>
        <v>0</v>
      </c>
      <c r="Q492" s="37">
        <f>'[4]126.  ООО "Урал Сервис"'!$H$59</f>
        <v>4</v>
      </c>
      <c r="R492" s="37">
        <f>'[4]126.  ООО "Урал Сервис"'!$H$68</f>
        <v>0</v>
      </c>
      <c r="S492" s="29"/>
      <c r="U492" s="153"/>
    </row>
    <row r="493" spans="1:21" ht="15.75" hidden="1" outlineLevel="1" x14ac:dyDescent="0.25">
      <c r="A493" s="14"/>
      <c r="B493" s="40" t="s">
        <v>33</v>
      </c>
      <c r="C493" s="7"/>
      <c r="D493" s="41">
        <f t="shared" si="74"/>
        <v>35</v>
      </c>
      <c r="E493" s="37">
        <f>'[5]126.  ООО "Урал Сервис"'!$H$21</f>
        <v>0</v>
      </c>
      <c r="F493" s="37">
        <f>'[5]126.  ООО "Урал Сервис"'!$H$23</f>
        <v>1</v>
      </c>
      <c r="G493" s="37">
        <f>'[5]126.  ООО "Урал Сервис"'!$H$27</f>
        <v>2</v>
      </c>
      <c r="H493" s="37">
        <f>'[5]126.  ООО "Урал Сервис"'!$H$30</f>
        <v>3</v>
      </c>
      <c r="I493" s="37">
        <f>'[5]126.  ООО "Урал Сервис"'!$H$32</f>
        <v>5</v>
      </c>
      <c r="J493" s="37">
        <f>'[5]126.  ООО "Урал Сервис"'!$H$36</f>
        <v>2</v>
      </c>
      <c r="K493" s="37">
        <f>'[5]126.  ООО "Урал Сервис"'!$H$39</f>
        <v>5</v>
      </c>
      <c r="L493" s="37">
        <f>'[5]126.  ООО "Урал Сервис"'!$H$43</f>
        <v>1</v>
      </c>
      <c r="M493" s="37">
        <f>'[5]126.  ООО "Урал Сервис"'!$H$47</f>
        <v>2</v>
      </c>
      <c r="N493" s="37">
        <f>'[5]126.  ООО "Урал Сервис"'!$H$50</f>
        <v>0</v>
      </c>
      <c r="O493" s="37">
        <f>'[5]126.  ООО "Урал Сервис"'!$H$53</f>
        <v>4</v>
      </c>
      <c r="P493" s="38">
        <f>'[5]126.  ООО "Урал Сервис"'!$H$56</f>
        <v>0</v>
      </c>
      <c r="Q493" s="37">
        <f>'[5]126.  ООО "Урал Сервис"'!$H$59</f>
        <v>5</v>
      </c>
      <c r="R493" s="37">
        <f>'[5]126.  ООО "Урал Сервис"'!$H$68</f>
        <v>5</v>
      </c>
      <c r="S493" s="29"/>
      <c r="U493" s="153"/>
    </row>
    <row r="494" spans="1:21" ht="15.75" hidden="1" outlineLevel="1" x14ac:dyDescent="0.25">
      <c r="A494" s="14"/>
      <c r="B494" s="40" t="s">
        <v>168</v>
      </c>
      <c r="C494" s="7"/>
      <c r="D494" s="41">
        <f t="shared" si="74"/>
        <v>0</v>
      </c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9"/>
      <c r="Q494" s="37"/>
      <c r="R494" s="37"/>
      <c r="S494" s="29"/>
      <c r="U494" s="153"/>
    </row>
    <row r="495" spans="1:21" ht="47.25" collapsed="1" x14ac:dyDescent="0.25">
      <c r="A495" s="14">
        <v>68</v>
      </c>
      <c r="B495" s="15" t="s">
        <v>261</v>
      </c>
      <c r="C495" s="15" t="s">
        <v>306</v>
      </c>
      <c r="D495" s="41">
        <f t="shared" si="74"/>
        <v>36.6</v>
      </c>
      <c r="E495" s="37">
        <f t="shared" ref="E495:R495" si="79">SUM(E496:E501)/5</f>
        <v>1.6</v>
      </c>
      <c r="F495" s="37">
        <f t="shared" si="79"/>
        <v>2</v>
      </c>
      <c r="G495" s="37">
        <f t="shared" si="79"/>
        <v>2</v>
      </c>
      <c r="H495" s="37">
        <f t="shared" si="79"/>
        <v>3</v>
      </c>
      <c r="I495" s="37">
        <f t="shared" si="79"/>
        <v>5</v>
      </c>
      <c r="J495" s="37">
        <f t="shared" si="79"/>
        <v>2</v>
      </c>
      <c r="K495" s="37">
        <f t="shared" si="79"/>
        <v>5</v>
      </c>
      <c r="L495" s="37">
        <f t="shared" si="79"/>
        <v>1</v>
      </c>
      <c r="M495" s="37">
        <f t="shared" si="79"/>
        <v>2</v>
      </c>
      <c r="N495" s="37">
        <f t="shared" si="79"/>
        <v>5</v>
      </c>
      <c r="O495" s="37">
        <f t="shared" si="79"/>
        <v>3.2</v>
      </c>
      <c r="P495" s="37">
        <f t="shared" si="79"/>
        <v>0</v>
      </c>
      <c r="Q495" s="37">
        <f t="shared" si="79"/>
        <v>4.8</v>
      </c>
      <c r="R495" s="37">
        <f t="shared" si="79"/>
        <v>0</v>
      </c>
      <c r="S495" s="28"/>
      <c r="T495" s="35">
        <f>SUM(D496:D501)/5-D495</f>
        <v>0</v>
      </c>
      <c r="U495" s="153">
        <f>'прошедшие до комиссии'!M69</f>
        <v>2093645</v>
      </c>
    </row>
    <row r="496" spans="1:21" ht="15.75" hidden="1" outlineLevel="1" x14ac:dyDescent="0.25">
      <c r="A496" s="14"/>
      <c r="B496" s="40" t="s">
        <v>313</v>
      </c>
      <c r="C496" s="7"/>
      <c r="D496" s="41">
        <f t="shared" si="74"/>
        <v>40</v>
      </c>
      <c r="E496" s="37">
        <f>'[1]128.  ООО "Стройсервис"'!$H$21</f>
        <v>2</v>
      </c>
      <c r="F496" s="37">
        <f>'[1]128.  ООО "Стройсервис"'!$H$23</f>
        <v>2</v>
      </c>
      <c r="G496" s="37">
        <f>'[1]128.  ООО "Стройсервис"'!$H$27</f>
        <v>2</v>
      </c>
      <c r="H496" s="37">
        <f>'[1]128.  ООО "Стройсервис"'!$H$30</f>
        <v>3</v>
      </c>
      <c r="I496" s="37">
        <f>'[1]128.  ООО "Стройсервис"'!$H$32</f>
        <v>5</v>
      </c>
      <c r="J496" s="37">
        <f>'[1]128.  ООО "Стройсервис"'!$H$36</f>
        <v>2</v>
      </c>
      <c r="K496" s="37">
        <f>'[1]128.  ООО "Стройсервис"'!$H$39</f>
        <v>5</v>
      </c>
      <c r="L496" s="37">
        <f>'[1]128.  ООО "Стройсервис"'!$H$43</f>
        <v>1</v>
      </c>
      <c r="M496" s="37">
        <f>'[1]128.  ООО "Стройсервис"'!$H$47</f>
        <v>4</v>
      </c>
      <c r="N496" s="37">
        <f>'[1]128.  ООО "Стройсервис"'!$H$50</f>
        <v>5</v>
      </c>
      <c r="O496" s="37">
        <f>'[1]128.  ООО "Стройсервис"'!$H$53</f>
        <v>4</v>
      </c>
      <c r="P496" s="38">
        <f>'[1]128.  ООО "Стройсервис"'!$H$56</f>
        <v>0</v>
      </c>
      <c r="Q496" s="37">
        <f>'[1]128.  ООО "Стройсервис"'!$H$59</f>
        <v>5</v>
      </c>
      <c r="R496" s="37">
        <f>'[1]128.  ООО "Стройсервис"'!$H$68</f>
        <v>0</v>
      </c>
      <c r="S496" s="29"/>
      <c r="U496" s="153"/>
    </row>
    <row r="497" spans="1:21" ht="15.75" hidden="1" outlineLevel="1" x14ac:dyDescent="0.25">
      <c r="A497" s="14"/>
      <c r="B497" s="40" t="s">
        <v>165</v>
      </c>
      <c r="C497" s="7"/>
      <c r="D497" s="41">
        <f t="shared" si="74"/>
        <v>31</v>
      </c>
      <c r="E497" s="37">
        <f>'[2]128.  ООО "Стройсервис"'!$H$21</f>
        <v>0</v>
      </c>
      <c r="F497" s="37">
        <f>'[2]128.  ООО "Стройсервис"'!$H$23</f>
        <v>2</v>
      </c>
      <c r="G497" s="37">
        <f>'[2]128.  ООО "Стройсервис"'!$H$27</f>
        <v>2</v>
      </c>
      <c r="H497" s="37">
        <f>'[2]128.  ООО "Стройсервис"'!$H$30</f>
        <v>3</v>
      </c>
      <c r="I497" s="37">
        <f>'[2]128.  ООО "Стройсервис"'!$H$32</f>
        <v>5</v>
      </c>
      <c r="J497" s="37">
        <f>'[2]128.  ООО "Стройсервис"'!$H$36</f>
        <v>2</v>
      </c>
      <c r="K497" s="37">
        <f>'[2]128.  ООО "Стройсервис"'!$H$39</f>
        <v>5</v>
      </c>
      <c r="L497" s="37">
        <f>'[2]128.  ООО "Стройсервис"'!$H$43</f>
        <v>1</v>
      </c>
      <c r="M497" s="37">
        <f>'[2]128.  ООО "Стройсервис"'!$H$47</f>
        <v>0</v>
      </c>
      <c r="N497" s="37">
        <f>'[2]128.  ООО "Стройсервис"'!$H$50</f>
        <v>5</v>
      </c>
      <c r="O497" s="37">
        <f>'[2]128.  ООО "Стройсервис"'!$H$53</f>
        <v>2</v>
      </c>
      <c r="P497" s="38" t="str">
        <f>'[2]128.  ООО "Стройсервис"'!$H$56</f>
        <v>-</v>
      </c>
      <c r="Q497" s="37">
        <f>'[2]128.  ООО "Стройсервис"'!$H$59</f>
        <v>4</v>
      </c>
      <c r="R497" s="37">
        <f>'[2]128.  ООО "Стройсервис"'!$H$68</f>
        <v>0</v>
      </c>
      <c r="S497" s="29"/>
      <c r="U497" s="153"/>
    </row>
    <row r="498" spans="1:21" ht="15.75" hidden="1" outlineLevel="1" x14ac:dyDescent="0.25">
      <c r="A498" s="14"/>
      <c r="B498" s="40" t="s">
        <v>166</v>
      </c>
      <c r="C498" s="7"/>
      <c r="D498" s="41">
        <f t="shared" si="74"/>
        <v>38</v>
      </c>
      <c r="E498" s="37">
        <f>'[3]128.  ООО "Стройсервис"'!$H$21</f>
        <v>2</v>
      </c>
      <c r="F498" s="37">
        <f>'[3]128.  ООО "Стройсервис"'!$H$23</f>
        <v>2</v>
      </c>
      <c r="G498" s="37">
        <f>'[3]128.  ООО "Стройсервис"'!$H$27</f>
        <v>2</v>
      </c>
      <c r="H498" s="37">
        <f>'[3]128.  ООО "Стройсервис"'!$H$30</f>
        <v>3</v>
      </c>
      <c r="I498" s="37">
        <f>'[3]128.  ООО "Стройсервис"'!$H$32</f>
        <v>5</v>
      </c>
      <c r="J498" s="37">
        <f>'[3]128.  ООО "Стройсервис"'!$H$36</f>
        <v>2</v>
      </c>
      <c r="K498" s="37">
        <f>'[3]128.  ООО "Стройсервис"'!$H$39</f>
        <v>5</v>
      </c>
      <c r="L498" s="37">
        <f>'[3]128.  ООО "Стройсервис"'!$H$43</f>
        <v>1</v>
      </c>
      <c r="M498" s="37">
        <f>'[3]128.  ООО "Стройсервис"'!$H$47</f>
        <v>2</v>
      </c>
      <c r="N498" s="37">
        <f>'[3]128.  ООО "Стройсервис"'!$H$50</f>
        <v>5</v>
      </c>
      <c r="O498" s="37">
        <f>'[3]128.  ООО "Стройсервис"'!$H$53</f>
        <v>4</v>
      </c>
      <c r="P498" s="38">
        <f>'[3]128.  ООО "Стройсервис"'!$H$56</f>
        <v>0</v>
      </c>
      <c r="Q498" s="37">
        <f>'[3]128.  ООО "Стройсервис"'!$H$59</f>
        <v>5</v>
      </c>
      <c r="R498" s="37">
        <f>'[3]128.  ООО "Стройсервис"'!$H$68</f>
        <v>0</v>
      </c>
      <c r="S498" s="29"/>
      <c r="U498" s="153"/>
    </row>
    <row r="499" spans="1:21" ht="15.75" hidden="1" outlineLevel="1" x14ac:dyDescent="0.25">
      <c r="A499" s="14"/>
      <c r="B499" s="40" t="s">
        <v>167</v>
      </c>
      <c r="C499" s="7"/>
      <c r="D499" s="41">
        <f t="shared" si="74"/>
        <v>38</v>
      </c>
      <c r="E499" s="37">
        <f>'[4]128.  ООО "Стройсервис"'!$H$21</f>
        <v>2</v>
      </c>
      <c r="F499" s="37">
        <f>'[4]128.  ООО "Стройсервис"'!$H$23</f>
        <v>2</v>
      </c>
      <c r="G499" s="37">
        <f>'[4]128.  ООО "Стройсервис"'!$H$27</f>
        <v>2</v>
      </c>
      <c r="H499" s="37">
        <f>'[4]128.  ООО "Стройсервис"'!$H$30</f>
        <v>3</v>
      </c>
      <c r="I499" s="37">
        <f>'[4]128.  ООО "Стройсервис"'!$H$32</f>
        <v>5</v>
      </c>
      <c r="J499" s="37">
        <f>'[4]128.  ООО "Стройсервис"'!$H$36</f>
        <v>2</v>
      </c>
      <c r="K499" s="37">
        <f>'[4]128.  ООО "Стройсервис"'!$H$39</f>
        <v>5</v>
      </c>
      <c r="L499" s="37">
        <f>'[4]128.  ООО "Стройсервис"'!$H$43</f>
        <v>1</v>
      </c>
      <c r="M499" s="37">
        <f>'[4]128.  ООО "Стройсервис"'!$H$47</f>
        <v>2</v>
      </c>
      <c r="N499" s="37">
        <f>'[4]128.  ООО "Стройсервис"'!$H$50</f>
        <v>5</v>
      </c>
      <c r="O499" s="37">
        <f>'[4]128.  ООО "Стройсервис"'!$H$53</f>
        <v>4</v>
      </c>
      <c r="P499" s="38">
        <f>'[4]128.  ООО "Стройсервис"'!$H$56</f>
        <v>0</v>
      </c>
      <c r="Q499" s="37">
        <f>'[4]128.  ООО "Стройсервис"'!$H$59</f>
        <v>5</v>
      </c>
      <c r="R499" s="37">
        <f>'[4]128.  ООО "Стройсервис"'!$H$68</f>
        <v>0</v>
      </c>
      <c r="S499" s="29"/>
      <c r="U499" s="153"/>
    </row>
    <row r="500" spans="1:21" ht="15.75" hidden="1" outlineLevel="1" x14ac:dyDescent="0.25">
      <c r="A500" s="14"/>
      <c r="B500" s="40" t="s">
        <v>33</v>
      </c>
      <c r="C500" s="7"/>
      <c r="D500" s="41">
        <f t="shared" si="74"/>
        <v>36</v>
      </c>
      <c r="E500" s="37">
        <f>'[5]128.  ООО "Стройсервис"'!$H$21</f>
        <v>2</v>
      </c>
      <c r="F500" s="37">
        <f>'[5]128.  ООО "Стройсервис"'!$H$23</f>
        <v>2</v>
      </c>
      <c r="G500" s="37">
        <f>'[5]128.  ООО "Стройсервис"'!$H$27</f>
        <v>2</v>
      </c>
      <c r="H500" s="37">
        <f>'[5]128.  ООО "Стройсервис"'!$H$30</f>
        <v>3</v>
      </c>
      <c r="I500" s="37">
        <f>'[5]128.  ООО "Стройсервис"'!$H$32</f>
        <v>5</v>
      </c>
      <c r="J500" s="37">
        <f>'[5]128.  ООО "Стройсервис"'!$H$36</f>
        <v>2</v>
      </c>
      <c r="K500" s="37">
        <f>'[5]128.  ООО "Стройсервис"'!$H$39</f>
        <v>5</v>
      </c>
      <c r="L500" s="37">
        <f>'[5]128.  ООО "Стройсервис"'!$H$43</f>
        <v>1</v>
      </c>
      <c r="M500" s="37">
        <f>'[5]128.  ООО "Стройсервис"'!$H$47</f>
        <v>2</v>
      </c>
      <c r="N500" s="37">
        <f>'[5]128.  ООО "Стройсервис"'!$H$50</f>
        <v>5</v>
      </c>
      <c r="O500" s="37">
        <f>'[5]128.  ООО "Стройсервис"'!$H$53</f>
        <v>2</v>
      </c>
      <c r="P500" s="38">
        <f>'[5]128.  ООО "Стройсервис"'!$H$56</f>
        <v>0</v>
      </c>
      <c r="Q500" s="37">
        <f>'[5]128.  ООО "Стройсервис"'!$H$59</f>
        <v>5</v>
      </c>
      <c r="R500" s="37">
        <f>'[5]128.  ООО "Стройсервис"'!$H$68</f>
        <v>0</v>
      </c>
      <c r="S500" s="29"/>
      <c r="U500" s="153"/>
    </row>
    <row r="501" spans="1:21" ht="15.75" hidden="1" outlineLevel="1" x14ac:dyDescent="0.25">
      <c r="A501" s="14"/>
      <c r="B501" s="40" t="s">
        <v>168</v>
      </c>
      <c r="C501" s="7"/>
      <c r="D501" s="41">
        <f t="shared" si="74"/>
        <v>0</v>
      </c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9"/>
      <c r="Q501" s="37"/>
      <c r="R501" s="37"/>
      <c r="S501" s="29"/>
      <c r="U501" s="153"/>
    </row>
    <row r="502" spans="1:21" ht="47.25" collapsed="1" x14ac:dyDescent="0.25">
      <c r="A502" s="14">
        <v>69</v>
      </c>
      <c r="B502" s="15" t="s">
        <v>262</v>
      </c>
      <c r="C502" s="15" t="s">
        <v>307</v>
      </c>
      <c r="D502" s="41">
        <f t="shared" si="74"/>
        <v>36.6</v>
      </c>
      <c r="E502" s="37">
        <f t="shared" ref="E502:R502" si="80">SUM(E503:E508)/5</f>
        <v>2</v>
      </c>
      <c r="F502" s="37">
        <f t="shared" si="80"/>
        <v>2</v>
      </c>
      <c r="G502" s="37">
        <f t="shared" si="80"/>
        <v>0.8</v>
      </c>
      <c r="H502" s="37">
        <f t="shared" si="80"/>
        <v>3</v>
      </c>
      <c r="I502" s="37">
        <f t="shared" si="80"/>
        <v>3.8</v>
      </c>
      <c r="J502" s="37">
        <f t="shared" si="80"/>
        <v>2</v>
      </c>
      <c r="K502" s="37">
        <f t="shared" si="80"/>
        <v>5</v>
      </c>
      <c r="L502" s="37">
        <f t="shared" si="80"/>
        <v>4.2</v>
      </c>
      <c r="M502" s="37">
        <f t="shared" si="80"/>
        <v>0.4</v>
      </c>
      <c r="N502" s="37">
        <f t="shared" si="80"/>
        <v>5</v>
      </c>
      <c r="O502" s="37">
        <f t="shared" si="80"/>
        <v>1.6</v>
      </c>
      <c r="P502" s="37">
        <f t="shared" si="80"/>
        <v>0</v>
      </c>
      <c r="Q502" s="37">
        <f t="shared" si="80"/>
        <v>4.8</v>
      </c>
      <c r="R502" s="37">
        <f t="shared" si="80"/>
        <v>2</v>
      </c>
      <c r="S502" s="28"/>
      <c r="T502" s="35">
        <f>SUM(D503:D508)/5-D502</f>
        <v>0</v>
      </c>
      <c r="U502" s="153">
        <f>'прошедшие до комиссии'!M70</f>
        <v>1189543</v>
      </c>
    </row>
    <row r="503" spans="1:21" ht="15.75" hidden="1" outlineLevel="1" x14ac:dyDescent="0.25">
      <c r="A503" s="14"/>
      <c r="B503" s="40" t="s">
        <v>313</v>
      </c>
      <c r="C503" s="7"/>
      <c r="D503" s="41">
        <f t="shared" si="74"/>
        <v>38</v>
      </c>
      <c r="E503" s="37">
        <f>'[1]129.  ООО "ЧЗВТ"'!$H$21</f>
        <v>2</v>
      </c>
      <c r="F503" s="37">
        <f>'[1]129.  ООО "ЧЗВТ"'!$H$23</f>
        <v>2</v>
      </c>
      <c r="G503" s="37">
        <f>'[1]129.  ООО "ЧЗВТ"'!$H$27</f>
        <v>2</v>
      </c>
      <c r="H503" s="37">
        <f>'[1]129.  ООО "ЧЗВТ"'!$H$30</f>
        <v>3</v>
      </c>
      <c r="I503" s="37">
        <f>'[1]129.  ООО "ЧЗВТ"'!$H$32</f>
        <v>5</v>
      </c>
      <c r="J503" s="37">
        <f>'[1]129.  ООО "ЧЗВТ"'!$H$36</f>
        <v>2</v>
      </c>
      <c r="K503" s="37">
        <f>'[1]129.  ООО "ЧЗВТ"'!$H$39</f>
        <v>5</v>
      </c>
      <c r="L503" s="37">
        <f>'[1]129.  ООО "ЧЗВТ"'!$H$43</f>
        <v>5</v>
      </c>
      <c r="M503" s="37">
        <f>'[1]129.  ООО "ЧЗВТ"'!$H$47</f>
        <v>2</v>
      </c>
      <c r="N503" s="37">
        <f>'[1]129.  ООО "ЧЗВТ"'!$H$50</f>
        <v>5</v>
      </c>
      <c r="O503" s="37">
        <f>'[1]129.  ООО "ЧЗВТ"'!$H$53</f>
        <v>0</v>
      </c>
      <c r="P503" s="38">
        <f>'[1]129.  ООО "ЧЗВТ"'!$H$56</f>
        <v>0</v>
      </c>
      <c r="Q503" s="37">
        <f>'[1]129.  ООО "ЧЗВТ"'!$H$59</f>
        <v>5</v>
      </c>
      <c r="R503" s="37">
        <f>'[1]129.  ООО "ЧЗВТ"'!$H$68</f>
        <v>0</v>
      </c>
      <c r="S503" s="29"/>
      <c r="U503" s="153"/>
    </row>
    <row r="504" spans="1:21" ht="15.75" hidden="1" outlineLevel="1" x14ac:dyDescent="0.25">
      <c r="A504" s="14"/>
      <c r="B504" s="40" t="s">
        <v>165</v>
      </c>
      <c r="C504" s="7"/>
      <c r="D504" s="41">
        <f t="shared" si="74"/>
        <v>33</v>
      </c>
      <c r="E504" s="37">
        <f>'[2]129.  ООО "ЧЗВТ"'!$H$21</f>
        <v>2</v>
      </c>
      <c r="F504" s="37">
        <f>'[2]129.  ООО "ЧЗВТ"'!$H$23</f>
        <v>2</v>
      </c>
      <c r="G504" s="37">
        <f>'[2]129.  ООО "ЧЗВТ"'!$H$27</f>
        <v>2</v>
      </c>
      <c r="H504" s="37">
        <f>'[2]129.  ООО "ЧЗВТ"'!$H$30</f>
        <v>3</v>
      </c>
      <c r="I504" s="37">
        <f>'[2]129.  ООО "ЧЗВТ"'!$H$32</f>
        <v>5</v>
      </c>
      <c r="J504" s="37">
        <f>'[2]129.  ООО "ЧЗВТ"'!$H$36</f>
        <v>2</v>
      </c>
      <c r="K504" s="37">
        <f>'[2]129.  ООО "ЧЗВТ"'!$H$39</f>
        <v>5</v>
      </c>
      <c r="L504" s="37">
        <f>'[2]129.  ООО "ЧЗВТ"'!$H$43</f>
        <v>1</v>
      </c>
      <c r="M504" s="37">
        <f>'[2]129.  ООО "ЧЗВТ"'!$H$47</f>
        <v>0</v>
      </c>
      <c r="N504" s="37">
        <f>'[2]129.  ООО "ЧЗВТ"'!$H$50</f>
        <v>5</v>
      </c>
      <c r="O504" s="37">
        <f>'[2]129.  ООО "ЧЗВТ"'!$H$53</f>
        <v>2</v>
      </c>
      <c r="P504" s="38" t="str">
        <f>'[2]129.  ООО "ЧЗВТ"'!$H$56</f>
        <v>-</v>
      </c>
      <c r="Q504" s="37">
        <f>'[2]129.  ООО "ЧЗВТ"'!$H$59</f>
        <v>4</v>
      </c>
      <c r="R504" s="37">
        <f>'[2]129.  ООО "ЧЗВТ"'!$H$68</f>
        <v>0</v>
      </c>
      <c r="S504" s="29"/>
      <c r="U504" s="153"/>
    </row>
    <row r="505" spans="1:21" ht="15.75" hidden="1" outlineLevel="1" x14ac:dyDescent="0.25">
      <c r="A505" s="14"/>
      <c r="B505" s="40" t="s">
        <v>166</v>
      </c>
      <c r="C505" s="7"/>
      <c r="D505" s="41">
        <f t="shared" si="74"/>
        <v>39</v>
      </c>
      <c r="E505" s="37">
        <f>'[3]129.  ООО "ЧЗВТ"'!$H$21</f>
        <v>2</v>
      </c>
      <c r="F505" s="37">
        <f>'[3]129.  ООО "ЧЗВТ"'!$H$23</f>
        <v>2</v>
      </c>
      <c r="G505" s="37">
        <f>'[3]129.  ООО "ЧЗВТ"'!$H$27</f>
        <v>0</v>
      </c>
      <c r="H505" s="37">
        <f>'[3]129.  ООО "ЧЗВТ"'!$H$30</f>
        <v>3</v>
      </c>
      <c r="I505" s="37">
        <f>'[3]129.  ООО "ЧЗВТ"'!$H$32</f>
        <v>3</v>
      </c>
      <c r="J505" s="37">
        <f>'[3]129.  ООО "ЧЗВТ"'!$H$36</f>
        <v>2</v>
      </c>
      <c r="K505" s="37">
        <f>'[3]129.  ООО "ЧЗВТ"'!$H$39</f>
        <v>5</v>
      </c>
      <c r="L505" s="37">
        <f>'[3]129.  ООО "ЧЗВТ"'!$H$43</f>
        <v>5</v>
      </c>
      <c r="M505" s="37">
        <f>'[3]129.  ООО "ЧЗВТ"'!$H$47</f>
        <v>0</v>
      </c>
      <c r="N505" s="37">
        <f>'[3]129.  ООО "ЧЗВТ"'!$H$50</f>
        <v>5</v>
      </c>
      <c r="O505" s="37">
        <f>'[3]129.  ООО "ЧЗВТ"'!$H$53</f>
        <v>2</v>
      </c>
      <c r="P505" s="38">
        <f>'[3]129.  ООО "ЧЗВТ"'!$H$56</f>
        <v>0</v>
      </c>
      <c r="Q505" s="37">
        <f>'[3]129.  ООО "ЧЗВТ"'!$H$59</f>
        <v>5</v>
      </c>
      <c r="R505" s="37">
        <f>'[3]129.  ООО "ЧЗВТ"'!$H$68</f>
        <v>5</v>
      </c>
      <c r="S505" s="29"/>
      <c r="U505" s="153"/>
    </row>
    <row r="506" spans="1:21" ht="15.75" hidden="1" outlineLevel="1" x14ac:dyDescent="0.25">
      <c r="A506" s="14"/>
      <c r="B506" s="40" t="s">
        <v>167</v>
      </c>
      <c r="C506" s="7"/>
      <c r="D506" s="41">
        <f t="shared" si="74"/>
        <v>39</v>
      </c>
      <c r="E506" s="37">
        <f>'[4]129.  ООО "ЧЗВТ"'!$H$21</f>
        <v>2</v>
      </c>
      <c r="F506" s="37">
        <f>'[4]129.  ООО "ЧЗВТ"'!$H$23</f>
        <v>2</v>
      </c>
      <c r="G506" s="37">
        <f>'[4]129.  ООО "ЧЗВТ"'!$H$27</f>
        <v>0</v>
      </c>
      <c r="H506" s="37">
        <f>'[4]129.  ООО "ЧЗВТ"'!$H$30</f>
        <v>3</v>
      </c>
      <c r="I506" s="37">
        <f>'[4]129.  ООО "ЧЗВТ"'!$H$32</f>
        <v>3</v>
      </c>
      <c r="J506" s="37">
        <f>'[4]129.  ООО "ЧЗВТ"'!$H$36</f>
        <v>2</v>
      </c>
      <c r="K506" s="37">
        <f>'[4]129.  ООО "ЧЗВТ"'!$H$39</f>
        <v>5</v>
      </c>
      <c r="L506" s="37">
        <f>'[4]129.  ООО "ЧЗВТ"'!$H$43</f>
        <v>5</v>
      </c>
      <c r="M506" s="37">
        <f>'[4]129.  ООО "ЧЗВТ"'!$H$47</f>
        <v>0</v>
      </c>
      <c r="N506" s="37">
        <f>'[4]129.  ООО "ЧЗВТ"'!$H$50</f>
        <v>5</v>
      </c>
      <c r="O506" s="37">
        <f>'[4]129.  ООО "ЧЗВТ"'!$H$53</f>
        <v>2</v>
      </c>
      <c r="P506" s="38">
        <f>'[4]129.  ООО "ЧЗВТ"'!$H$56</f>
        <v>0</v>
      </c>
      <c r="Q506" s="37">
        <f>'[4]129.  ООО "ЧЗВТ"'!$H$59</f>
        <v>5</v>
      </c>
      <c r="R506" s="37">
        <f>'[4]129.  ООО "ЧЗВТ"'!$H$68</f>
        <v>5</v>
      </c>
      <c r="S506" s="29"/>
      <c r="U506" s="153"/>
    </row>
    <row r="507" spans="1:21" ht="15.75" hidden="1" outlineLevel="1" x14ac:dyDescent="0.25">
      <c r="A507" s="14"/>
      <c r="B507" s="40" t="s">
        <v>33</v>
      </c>
      <c r="C507" s="7"/>
      <c r="D507" s="41">
        <f t="shared" si="74"/>
        <v>34</v>
      </c>
      <c r="E507" s="37">
        <f>'[5]129.  ООО "ЧЗВТ"'!$H$21</f>
        <v>2</v>
      </c>
      <c r="F507" s="37">
        <f>'[5]129.  ООО "ЧЗВТ"'!$H$23</f>
        <v>2</v>
      </c>
      <c r="G507" s="37">
        <f>'[5]129.  ООО "ЧЗВТ"'!$H$27</f>
        <v>0</v>
      </c>
      <c r="H507" s="37">
        <f>'[5]129.  ООО "ЧЗВТ"'!$H$30</f>
        <v>3</v>
      </c>
      <c r="I507" s="37">
        <f>'[5]129.  ООО "ЧЗВТ"'!$H$32</f>
        <v>3</v>
      </c>
      <c r="J507" s="37">
        <f>'[5]129.  ООО "ЧЗВТ"'!$H$36</f>
        <v>2</v>
      </c>
      <c r="K507" s="37">
        <f>'[5]129.  ООО "ЧЗВТ"'!$H$39</f>
        <v>5</v>
      </c>
      <c r="L507" s="37">
        <f>'[5]129.  ООО "ЧЗВТ"'!$H$43</f>
        <v>5</v>
      </c>
      <c r="M507" s="37">
        <f>'[5]129.  ООО "ЧЗВТ"'!$H$47</f>
        <v>0</v>
      </c>
      <c r="N507" s="37">
        <f>'[5]129.  ООО "ЧЗВТ"'!$H$50</f>
        <v>5</v>
      </c>
      <c r="O507" s="37">
        <f>'[5]129.  ООО "ЧЗВТ"'!$H$53</f>
        <v>2</v>
      </c>
      <c r="P507" s="38">
        <f>'[5]129.  ООО "ЧЗВТ"'!$H$56</f>
        <v>0</v>
      </c>
      <c r="Q507" s="37">
        <f>'[5]129.  ООО "ЧЗВТ"'!$H$59</f>
        <v>5</v>
      </c>
      <c r="R507" s="37">
        <f>'[5]129.  ООО "ЧЗВТ"'!$H$68</f>
        <v>0</v>
      </c>
      <c r="S507" s="29"/>
      <c r="U507" s="153"/>
    </row>
    <row r="508" spans="1:21" ht="15.75" hidden="1" outlineLevel="1" x14ac:dyDescent="0.25">
      <c r="A508" s="14"/>
      <c r="B508" s="40" t="s">
        <v>168</v>
      </c>
      <c r="C508" s="7"/>
      <c r="D508" s="41">
        <f t="shared" si="74"/>
        <v>0</v>
      </c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9"/>
      <c r="Q508" s="37"/>
      <c r="R508" s="37"/>
      <c r="S508" s="29"/>
      <c r="U508" s="153"/>
    </row>
    <row r="509" spans="1:21" ht="31.5" collapsed="1" x14ac:dyDescent="0.25">
      <c r="A509" s="14">
        <v>70</v>
      </c>
      <c r="B509" s="15" t="s">
        <v>263</v>
      </c>
      <c r="C509" s="15" t="s">
        <v>308</v>
      </c>
      <c r="D509" s="41">
        <f t="shared" si="74"/>
        <v>33.6</v>
      </c>
      <c r="E509" s="37">
        <f t="shared" ref="E509:R509" si="81">SUM(E510:E515)/5</f>
        <v>0</v>
      </c>
      <c r="F509" s="37">
        <f t="shared" si="81"/>
        <v>1.2</v>
      </c>
      <c r="G509" s="37">
        <f t="shared" si="81"/>
        <v>2</v>
      </c>
      <c r="H509" s="37">
        <f t="shared" si="81"/>
        <v>3</v>
      </c>
      <c r="I509" s="37">
        <f t="shared" si="81"/>
        <v>5</v>
      </c>
      <c r="J509" s="37">
        <f t="shared" si="81"/>
        <v>2</v>
      </c>
      <c r="K509" s="37">
        <f t="shared" si="81"/>
        <v>5</v>
      </c>
      <c r="L509" s="37">
        <f t="shared" si="81"/>
        <v>1</v>
      </c>
      <c r="M509" s="37">
        <f t="shared" si="81"/>
        <v>1.6</v>
      </c>
      <c r="N509" s="37">
        <f t="shared" si="81"/>
        <v>5</v>
      </c>
      <c r="O509" s="37">
        <f t="shared" si="81"/>
        <v>3.6</v>
      </c>
      <c r="P509" s="37">
        <f t="shared" si="81"/>
        <v>0</v>
      </c>
      <c r="Q509" s="37">
        <f t="shared" si="81"/>
        <v>3.2</v>
      </c>
      <c r="R509" s="37">
        <f t="shared" si="81"/>
        <v>1</v>
      </c>
      <c r="S509" s="28"/>
      <c r="T509" s="35">
        <f>SUM(D510:D515)/5-D509</f>
        <v>0</v>
      </c>
      <c r="U509" s="153">
        <f>'прошедшие до комиссии'!M71</f>
        <v>764633</v>
      </c>
    </row>
    <row r="510" spans="1:21" ht="15.75" hidden="1" outlineLevel="1" x14ac:dyDescent="0.25">
      <c r="A510" s="14"/>
      <c r="B510" s="40" t="s">
        <v>313</v>
      </c>
      <c r="C510" s="7"/>
      <c r="D510" s="41">
        <f t="shared" si="74"/>
        <v>33</v>
      </c>
      <c r="E510" s="37">
        <f>'[1]132.  ООО "НИК"'!$H$21</f>
        <v>0</v>
      </c>
      <c r="F510" s="37">
        <f>'[1]132.  ООО "НИК"'!$H$23</f>
        <v>1</v>
      </c>
      <c r="G510" s="37">
        <f>'[1]132.  ООО "НИК"'!$H$27</f>
        <v>2</v>
      </c>
      <c r="H510" s="37">
        <f>'[1]132.  ООО "НИК"'!$H$30</f>
        <v>3</v>
      </c>
      <c r="I510" s="37">
        <f>'[1]132.  ООО "НИК"'!$H$32</f>
        <v>5</v>
      </c>
      <c r="J510" s="37">
        <f>'[1]132.  ООО "НИК"'!$H$36</f>
        <v>2</v>
      </c>
      <c r="K510" s="37">
        <f>'[1]132.  ООО "НИК"'!$H$39</f>
        <v>5</v>
      </c>
      <c r="L510" s="37">
        <f>'[1]132.  ООО "НИК"'!$H$43</f>
        <v>1</v>
      </c>
      <c r="M510" s="37">
        <f>'[1]132.  ООО "НИК"'!$H$47</f>
        <v>2</v>
      </c>
      <c r="N510" s="37">
        <f>'[1]132.  ООО "НИК"'!$H$50</f>
        <v>5</v>
      </c>
      <c r="O510" s="37">
        <f>'[1]132.  ООО "НИК"'!$H$53</f>
        <v>4</v>
      </c>
      <c r="P510" s="38">
        <f>'[1]132.  ООО "НИК"'!$H$56</f>
        <v>0</v>
      </c>
      <c r="Q510" s="37">
        <f>'[1]132.  ООО "НИК"'!$H$59</f>
        <v>3</v>
      </c>
      <c r="R510" s="37">
        <f>'[1]132.  ООО "НИК"'!$H$68</f>
        <v>0</v>
      </c>
      <c r="S510" s="29"/>
      <c r="U510" s="153"/>
    </row>
    <row r="511" spans="1:21" ht="15.75" hidden="1" outlineLevel="1" x14ac:dyDescent="0.25">
      <c r="A511" s="14"/>
      <c r="B511" s="40" t="s">
        <v>165</v>
      </c>
      <c r="C511" s="7"/>
      <c r="D511" s="41">
        <f t="shared" si="74"/>
        <v>31</v>
      </c>
      <c r="E511" s="37">
        <f>'[2]132.  ООО "НИК"'!$H$21</f>
        <v>0</v>
      </c>
      <c r="F511" s="37">
        <f>'[2]132.  ООО "НИК"'!$H$23</f>
        <v>2</v>
      </c>
      <c r="G511" s="37">
        <f>'[2]132.  ООО "НИК"'!$H$27</f>
        <v>2</v>
      </c>
      <c r="H511" s="37">
        <f>'[2]132.  ООО "НИК"'!$H$30</f>
        <v>3</v>
      </c>
      <c r="I511" s="37">
        <f>'[2]132.  ООО "НИК"'!$H$32</f>
        <v>5</v>
      </c>
      <c r="J511" s="37">
        <f>'[2]132.  ООО "НИК"'!$H$36</f>
        <v>2</v>
      </c>
      <c r="K511" s="37">
        <f>'[2]132.  ООО "НИК"'!$H$39</f>
        <v>5</v>
      </c>
      <c r="L511" s="37">
        <f>'[2]132.  ООО "НИК"'!$H$43</f>
        <v>1</v>
      </c>
      <c r="M511" s="37">
        <f>'[2]132.  ООО "НИК"'!$H$47</f>
        <v>0</v>
      </c>
      <c r="N511" s="37">
        <f>'[2]132.  ООО "НИК"'!$H$50</f>
        <v>5</v>
      </c>
      <c r="O511" s="37">
        <f>'[2]132.  ООО "НИК"'!$H$53</f>
        <v>2</v>
      </c>
      <c r="P511" s="38" t="str">
        <f>'[2]132.  ООО "НИК"'!$H$56</f>
        <v>-</v>
      </c>
      <c r="Q511" s="37">
        <f>'[2]132.  ООО "НИК"'!$H$59</f>
        <v>4</v>
      </c>
      <c r="R511" s="37">
        <f>'[2]132.  ООО "НИК"'!$H$68</f>
        <v>0</v>
      </c>
      <c r="S511" s="29"/>
      <c r="U511" s="153"/>
    </row>
    <row r="512" spans="1:21" ht="15.75" hidden="1" outlineLevel="1" x14ac:dyDescent="0.25">
      <c r="A512" s="14"/>
      <c r="B512" s="40" t="s">
        <v>166</v>
      </c>
      <c r="C512" s="7"/>
      <c r="D512" s="41">
        <f t="shared" si="74"/>
        <v>33</v>
      </c>
      <c r="E512" s="37">
        <f>'[3]132.  ООО "НИК"'!$H$21</f>
        <v>0</v>
      </c>
      <c r="F512" s="37">
        <f>'[3]132.  ООО "НИК"'!$H$23</f>
        <v>1</v>
      </c>
      <c r="G512" s="37">
        <f>'[3]132.  ООО "НИК"'!$H$27</f>
        <v>2</v>
      </c>
      <c r="H512" s="37">
        <f>'[3]132.  ООО "НИК"'!$H$30</f>
        <v>3</v>
      </c>
      <c r="I512" s="37">
        <f>'[3]132.  ООО "НИК"'!$H$32</f>
        <v>5</v>
      </c>
      <c r="J512" s="37">
        <f>'[3]132.  ООО "НИК"'!$H$36</f>
        <v>2</v>
      </c>
      <c r="K512" s="37">
        <f>'[3]132.  ООО "НИК"'!$H$39</f>
        <v>5</v>
      </c>
      <c r="L512" s="37">
        <f>'[3]132.  ООО "НИК"'!$H$43</f>
        <v>1</v>
      </c>
      <c r="M512" s="37">
        <f>'[3]132.  ООО "НИК"'!$H$47</f>
        <v>2</v>
      </c>
      <c r="N512" s="37">
        <f>'[3]132.  ООО "НИК"'!$H$50</f>
        <v>5</v>
      </c>
      <c r="O512" s="37">
        <f>'[3]132.  ООО "НИК"'!$H$53</f>
        <v>4</v>
      </c>
      <c r="P512" s="38">
        <f>'[3]132.  ООО "НИК"'!$H$56</f>
        <v>0</v>
      </c>
      <c r="Q512" s="37">
        <f>'[3]132.  ООО "НИК"'!$H$59</f>
        <v>3</v>
      </c>
      <c r="R512" s="37">
        <f>'[3]132.  ООО "НИК"'!$H$68</f>
        <v>0</v>
      </c>
      <c r="S512" s="29"/>
      <c r="U512" s="153"/>
    </row>
    <row r="513" spans="1:21" ht="15.75" hidden="1" outlineLevel="1" x14ac:dyDescent="0.25">
      <c r="A513" s="14"/>
      <c r="B513" s="40" t="s">
        <v>167</v>
      </c>
      <c r="C513" s="7"/>
      <c r="D513" s="41">
        <f t="shared" si="74"/>
        <v>33</v>
      </c>
      <c r="E513" s="37">
        <f>'[4]132.  ООО "НИК"'!$H$21</f>
        <v>0</v>
      </c>
      <c r="F513" s="37">
        <f>'[4]132.  ООО "НИК"'!$H$23</f>
        <v>1</v>
      </c>
      <c r="G513" s="37">
        <f>'[4]132.  ООО "НИК"'!$H$27</f>
        <v>2</v>
      </c>
      <c r="H513" s="37">
        <f>'[4]132.  ООО "НИК"'!$H$30</f>
        <v>3</v>
      </c>
      <c r="I513" s="37">
        <f>'[4]132.  ООО "НИК"'!$H$32</f>
        <v>5</v>
      </c>
      <c r="J513" s="37">
        <f>'[4]132.  ООО "НИК"'!$H$36</f>
        <v>2</v>
      </c>
      <c r="K513" s="37">
        <f>'[4]132.  ООО "НИК"'!$H$39</f>
        <v>5</v>
      </c>
      <c r="L513" s="37">
        <f>'[4]132.  ООО "НИК"'!$H$43</f>
        <v>1</v>
      </c>
      <c r="M513" s="37">
        <f>'[4]132.  ООО "НИК"'!$H$47</f>
        <v>2</v>
      </c>
      <c r="N513" s="37">
        <f>'[4]132.  ООО "НИК"'!$H$50</f>
        <v>5</v>
      </c>
      <c r="O513" s="37">
        <f>'[4]132.  ООО "НИК"'!$H$53</f>
        <v>4</v>
      </c>
      <c r="P513" s="38">
        <f>'[4]132.  ООО "НИК"'!$H$56</f>
        <v>0</v>
      </c>
      <c r="Q513" s="37">
        <f>'[4]132.  ООО "НИК"'!$H$59</f>
        <v>3</v>
      </c>
      <c r="R513" s="37">
        <f>'[4]132.  ООО "НИК"'!$H$68</f>
        <v>0</v>
      </c>
      <c r="S513" s="29"/>
      <c r="U513" s="153"/>
    </row>
    <row r="514" spans="1:21" ht="15.75" hidden="1" outlineLevel="1" x14ac:dyDescent="0.25">
      <c r="A514" s="14"/>
      <c r="B514" s="40" t="s">
        <v>33</v>
      </c>
      <c r="C514" s="7"/>
      <c r="D514" s="41">
        <f t="shared" si="74"/>
        <v>38</v>
      </c>
      <c r="E514" s="37">
        <f>'[5]132.  ООО "НИК"'!$H$21</f>
        <v>0</v>
      </c>
      <c r="F514" s="37">
        <f>'[5]132.  ООО "НИК"'!$H$23</f>
        <v>1</v>
      </c>
      <c r="G514" s="37">
        <f>'[5]132.  ООО "НИК"'!$H$27</f>
        <v>2</v>
      </c>
      <c r="H514" s="37">
        <f>'[5]132.  ООО "НИК"'!$H$30</f>
        <v>3</v>
      </c>
      <c r="I514" s="37">
        <f>'[5]132.  ООО "НИК"'!$H$32</f>
        <v>5</v>
      </c>
      <c r="J514" s="37">
        <f>'[5]132.  ООО "НИК"'!$H$36</f>
        <v>2</v>
      </c>
      <c r="K514" s="37">
        <f>'[5]132.  ООО "НИК"'!$H$39</f>
        <v>5</v>
      </c>
      <c r="L514" s="37">
        <f>'[5]132.  ООО "НИК"'!$H$43</f>
        <v>1</v>
      </c>
      <c r="M514" s="37">
        <f>'[5]132.  ООО "НИК"'!$H$47</f>
        <v>2</v>
      </c>
      <c r="N514" s="37">
        <f>'[5]132.  ООО "НИК"'!$H$50</f>
        <v>5</v>
      </c>
      <c r="O514" s="37">
        <f>'[5]132.  ООО "НИК"'!$H$53</f>
        <v>4</v>
      </c>
      <c r="P514" s="38">
        <f>'[5]132.  ООО "НИК"'!$H$56</f>
        <v>0</v>
      </c>
      <c r="Q514" s="37">
        <f>'[5]132.  ООО "НИК"'!$H$59</f>
        <v>3</v>
      </c>
      <c r="R514" s="37">
        <f>'[5]132.  ООО "НИК"'!$H$68</f>
        <v>5</v>
      </c>
      <c r="S514" s="29"/>
      <c r="U514" s="153"/>
    </row>
    <row r="515" spans="1:21" ht="15.75" hidden="1" outlineLevel="1" x14ac:dyDescent="0.25">
      <c r="A515" s="14"/>
      <c r="B515" s="40" t="s">
        <v>168</v>
      </c>
      <c r="C515" s="7"/>
      <c r="D515" s="41">
        <f t="shared" si="74"/>
        <v>0</v>
      </c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9"/>
      <c r="Q515" s="37"/>
      <c r="R515" s="37"/>
      <c r="S515" s="29"/>
      <c r="U515" s="153"/>
    </row>
    <row r="516" spans="1:21" ht="31.5" collapsed="1" x14ac:dyDescent="0.25">
      <c r="A516" s="14">
        <v>71</v>
      </c>
      <c r="B516" s="15" t="s">
        <v>264</v>
      </c>
      <c r="C516" s="15" t="s">
        <v>309</v>
      </c>
      <c r="D516" s="41">
        <f t="shared" si="74"/>
        <v>30.6</v>
      </c>
      <c r="E516" s="37">
        <f t="shared" ref="E516:R516" si="82">SUM(E517:E522)/5</f>
        <v>0</v>
      </c>
      <c r="F516" s="37">
        <f t="shared" si="82"/>
        <v>1.2</v>
      </c>
      <c r="G516" s="37">
        <f t="shared" si="82"/>
        <v>2</v>
      </c>
      <c r="H516" s="37">
        <f t="shared" si="82"/>
        <v>3</v>
      </c>
      <c r="I516" s="37">
        <f t="shared" si="82"/>
        <v>3.8</v>
      </c>
      <c r="J516" s="37">
        <f t="shared" si="82"/>
        <v>2</v>
      </c>
      <c r="K516" s="37">
        <f t="shared" si="82"/>
        <v>2.6</v>
      </c>
      <c r="L516" s="37">
        <f t="shared" si="82"/>
        <v>4.2</v>
      </c>
      <c r="M516" s="37">
        <f t="shared" si="82"/>
        <v>2</v>
      </c>
      <c r="N516" s="37">
        <f t="shared" si="82"/>
        <v>5</v>
      </c>
      <c r="O516" s="37">
        <f t="shared" si="82"/>
        <v>2</v>
      </c>
      <c r="P516" s="37">
        <f t="shared" si="82"/>
        <v>0</v>
      </c>
      <c r="Q516" s="37">
        <f t="shared" si="82"/>
        <v>2.8</v>
      </c>
      <c r="R516" s="37">
        <f t="shared" si="82"/>
        <v>0</v>
      </c>
      <c r="S516" s="28"/>
      <c r="T516" s="35">
        <f>SUM(D517:D522)/5-D516</f>
        <v>0</v>
      </c>
      <c r="U516" s="153">
        <f>'прошедшие до комиссии'!M72</f>
        <v>94499.6</v>
      </c>
    </row>
    <row r="517" spans="1:21" ht="15.75" hidden="1" outlineLevel="1" x14ac:dyDescent="0.25">
      <c r="A517" s="14"/>
      <c r="B517" s="40" t="s">
        <v>313</v>
      </c>
      <c r="C517" s="7"/>
      <c r="D517" s="41">
        <f t="shared" si="74"/>
        <v>36</v>
      </c>
      <c r="E517" s="37">
        <f>'[1]133.  ООО "Максиспорт"'!$H$21</f>
        <v>0</v>
      </c>
      <c r="F517" s="37">
        <f>'[1]133.  ООО "Максиспорт"'!$H$23</f>
        <v>1</v>
      </c>
      <c r="G517" s="37">
        <f>'[1]133.  ООО "Максиспорт"'!$H$27</f>
        <v>2</v>
      </c>
      <c r="H517" s="37">
        <f>'[1]133.  ООО "Максиспорт"'!$H$30</f>
        <v>3</v>
      </c>
      <c r="I517" s="37">
        <f>'[1]133.  ООО "Максиспорт"'!$H$32</f>
        <v>5</v>
      </c>
      <c r="J517" s="37">
        <f>'[1]133.  ООО "Максиспорт"'!$H$36</f>
        <v>2</v>
      </c>
      <c r="K517" s="37">
        <f>'[1]133.  ООО "Максиспорт"'!$H$39</f>
        <v>5</v>
      </c>
      <c r="L517" s="37">
        <f>'[1]133.  ООО "Максиспорт"'!$H$43</f>
        <v>5</v>
      </c>
      <c r="M517" s="37">
        <f>'[1]133.  ООО "Максиспорт"'!$H$47</f>
        <v>4</v>
      </c>
      <c r="N517" s="37">
        <f>'[1]133.  ООО "Максиспорт"'!$H$50</f>
        <v>5</v>
      </c>
      <c r="O517" s="37">
        <f>'[1]133.  ООО "Максиспорт"'!$H$53</f>
        <v>2</v>
      </c>
      <c r="P517" s="38">
        <f>'[1]133.  ООО "Максиспорт"'!$H$56</f>
        <v>0</v>
      </c>
      <c r="Q517" s="37">
        <f>'[1]133.  ООО "Максиспорт"'!$H$59</f>
        <v>2</v>
      </c>
      <c r="R517" s="37">
        <f>'[1]133.  ООО "Максиспорт"'!$H$68</f>
        <v>0</v>
      </c>
      <c r="S517" s="29"/>
      <c r="U517" s="153"/>
    </row>
    <row r="518" spans="1:21" ht="15.75" hidden="1" outlineLevel="1" x14ac:dyDescent="0.25">
      <c r="A518" s="14"/>
      <c r="B518" s="40" t="s">
        <v>165</v>
      </c>
      <c r="C518" s="7"/>
      <c r="D518" s="41">
        <f t="shared" si="74"/>
        <v>31</v>
      </c>
      <c r="E518" s="37">
        <f>'[2]133.  ООО "Максиспорт"'!$H$21</f>
        <v>0</v>
      </c>
      <c r="F518" s="37">
        <f>'[2]133.  ООО "Максиспорт"'!$H$23</f>
        <v>2</v>
      </c>
      <c r="G518" s="37">
        <f>'[2]133.  ООО "Максиспорт"'!$H$27</f>
        <v>2</v>
      </c>
      <c r="H518" s="37">
        <f>'[2]133.  ООО "Максиспорт"'!$H$30</f>
        <v>3</v>
      </c>
      <c r="I518" s="37">
        <f>'[2]133.  ООО "Максиспорт"'!$H$32</f>
        <v>5</v>
      </c>
      <c r="J518" s="37">
        <f>'[2]133.  ООО "Максиспорт"'!$H$36</f>
        <v>2</v>
      </c>
      <c r="K518" s="37">
        <f>'[2]133.  ООО "Максиспорт"'!$H$39</f>
        <v>5</v>
      </c>
      <c r="L518" s="37">
        <f>'[2]133.  ООО "Максиспорт"'!$H$43</f>
        <v>1</v>
      </c>
      <c r="M518" s="37">
        <f>'[2]133.  ООО "Максиспорт"'!$H$47</f>
        <v>0</v>
      </c>
      <c r="N518" s="37">
        <f>'[2]133.  ООО "Максиспорт"'!$H$50</f>
        <v>5</v>
      </c>
      <c r="O518" s="37">
        <f>'[2]133.  ООО "Максиспорт"'!$H$53</f>
        <v>2</v>
      </c>
      <c r="P518" s="38" t="str">
        <f>'[2]133.  ООО "Максиспорт"'!$H$56</f>
        <v>-</v>
      </c>
      <c r="Q518" s="37">
        <f>'[2]133.  ООО "Максиспорт"'!$H$59</f>
        <v>4</v>
      </c>
      <c r="R518" s="37">
        <f>'[2]133.  ООО "Максиспорт"'!$H$68</f>
        <v>0</v>
      </c>
      <c r="S518" s="29"/>
      <c r="U518" s="153"/>
    </row>
    <row r="519" spans="1:21" ht="15.75" hidden="1" outlineLevel="1" x14ac:dyDescent="0.25">
      <c r="A519" s="14"/>
      <c r="B519" s="40" t="s">
        <v>166</v>
      </c>
      <c r="C519" s="7"/>
      <c r="D519" s="41">
        <f t="shared" si="74"/>
        <v>28</v>
      </c>
      <c r="E519" s="37">
        <f>'[3]133.  ООО "Максиспорт"'!$H$21</f>
        <v>0</v>
      </c>
      <c r="F519" s="37">
        <f>'[3]133.  ООО "Максиспорт"'!$H$23</f>
        <v>1</v>
      </c>
      <c r="G519" s="37">
        <f>'[3]133.  ООО "Максиспорт"'!$H$27</f>
        <v>2</v>
      </c>
      <c r="H519" s="37">
        <f>'[3]133.  ООО "Максиспорт"'!$H$30</f>
        <v>3</v>
      </c>
      <c r="I519" s="37">
        <f>'[3]133.  ООО "Максиспорт"'!$H$32</f>
        <v>3</v>
      </c>
      <c r="J519" s="37">
        <f>'[3]133.  ООО "Максиспорт"'!$H$36</f>
        <v>2</v>
      </c>
      <c r="K519" s="37">
        <f>'[3]133.  ООО "Максиспорт"'!$H$39</f>
        <v>1</v>
      </c>
      <c r="L519" s="37">
        <f>'[3]133.  ООО "Максиспорт"'!$H$43</f>
        <v>5</v>
      </c>
      <c r="M519" s="37">
        <f>'[3]133.  ООО "Максиспорт"'!$H$47</f>
        <v>2</v>
      </c>
      <c r="N519" s="37">
        <f>'[3]133.  ООО "Максиспорт"'!$H$50</f>
        <v>5</v>
      </c>
      <c r="O519" s="37">
        <f>'[3]133.  ООО "Максиспорт"'!$H$53</f>
        <v>2</v>
      </c>
      <c r="P519" s="38">
        <f>'[3]133.  ООО "Максиспорт"'!$H$56</f>
        <v>0</v>
      </c>
      <c r="Q519" s="37">
        <f>'[3]133.  ООО "Максиспорт"'!$H$59</f>
        <v>2</v>
      </c>
      <c r="R519" s="37">
        <f>'[3]133.  ООО "Максиспорт"'!$H$68</f>
        <v>0</v>
      </c>
      <c r="S519" s="29"/>
      <c r="U519" s="153"/>
    </row>
    <row r="520" spans="1:21" ht="15.75" hidden="1" outlineLevel="1" x14ac:dyDescent="0.25">
      <c r="A520" s="14"/>
      <c r="B520" s="40" t="s">
        <v>167</v>
      </c>
      <c r="C520" s="7"/>
      <c r="D520" s="41">
        <f t="shared" si="74"/>
        <v>28</v>
      </c>
      <c r="E520" s="37">
        <f>'[4]133.  ООО "Максиспорт"'!$H$21</f>
        <v>0</v>
      </c>
      <c r="F520" s="37">
        <f>'[4]133.  ООО "Максиспорт"'!$H$23</f>
        <v>1</v>
      </c>
      <c r="G520" s="37">
        <f>'[4]133.  ООО "Максиспорт"'!$H$27</f>
        <v>2</v>
      </c>
      <c r="H520" s="37">
        <f>'[4]133.  ООО "Максиспорт"'!$H$30</f>
        <v>3</v>
      </c>
      <c r="I520" s="37">
        <f>'[4]133.  ООО "Максиспорт"'!$H$32</f>
        <v>3</v>
      </c>
      <c r="J520" s="37">
        <f>'[4]133.  ООО "Максиспорт"'!$H$36</f>
        <v>2</v>
      </c>
      <c r="K520" s="37">
        <f>'[4]133.  ООО "Максиспорт"'!$H$39</f>
        <v>1</v>
      </c>
      <c r="L520" s="37">
        <f>'[4]133.  ООО "Максиспорт"'!$H$43</f>
        <v>5</v>
      </c>
      <c r="M520" s="37">
        <f>'[4]133.  ООО "Максиспорт"'!$H$47</f>
        <v>2</v>
      </c>
      <c r="N520" s="37">
        <f>'[4]133.  ООО "Максиспорт"'!$H$50</f>
        <v>5</v>
      </c>
      <c r="O520" s="37">
        <f>'[4]133.  ООО "Максиспорт"'!$H$53</f>
        <v>2</v>
      </c>
      <c r="P520" s="38">
        <f>'[4]133.  ООО "Максиспорт"'!$H$56</f>
        <v>0</v>
      </c>
      <c r="Q520" s="37">
        <f>'[4]133.  ООО "Максиспорт"'!$H$59</f>
        <v>2</v>
      </c>
      <c r="R520" s="37">
        <f>'[4]133.  ООО "Максиспорт"'!$H$68</f>
        <v>0</v>
      </c>
      <c r="S520" s="29"/>
      <c r="U520" s="153"/>
    </row>
    <row r="521" spans="1:21" ht="15.75" hidden="1" outlineLevel="1" x14ac:dyDescent="0.25">
      <c r="A521" s="14"/>
      <c r="B521" s="40" t="s">
        <v>33</v>
      </c>
      <c r="C521" s="7"/>
      <c r="D521" s="41">
        <f t="shared" si="74"/>
        <v>30</v>
      </c>
      <c r="E521" s="37">
        <f>'[5]133.  ООО "Максиспорт"'!$H$21</f>
        <v>0</v>
      </c>
      <c r="F521" s="37">
        <f>'[5]133.  ООО "Максиспорт"'!$H$23</f>
        <v>1</v>
      </c>
      <c r="G521" s="37">
        <f>'[5]133.  ООО "Максиспорт"'!$H$27</f>
        <v>2</v>
      </c>
      <c r="H521" s="37">
        <f>'[5]133.  ООО "Максиспорт"'!$H$30</f>
        <v>3</v>
      </c>
      <c r="I521" s="37">
        <f>'[5]133.  ООО "Максиспорт"'!$H$32</f>
        <v>3</v>
      </c>
      <c r="J521" s="37">
        <f>'[5]133.  ООО "Максиспорт"'!$H$36</f>
        <v>2</v>
      </c>
      <c r="K521" s="37">
        <f>'[5]133.  ООО "Максиспорт"'!$H$39</f>
        <v>1</v>
      </c>
      <c r="L521" s="37">
        <f>'[5]133.  ООО "Максиспорт"'!$H$43</f>
        <v>5</v>
      </c>
      <c r="M521" s="37">
        <f>'[5]133.  ООО "Максиспорт"'!$H$47</f>
        <v>2</v>
      </c>
      <c r="N521" s="37">
        <f>'[5]133.  ООО "Максиспорт"'!$H$50</f>
        <v>5</v>
      </c>
      <c r="O521" s="37">
        <f>'[5]133.  ООО "Максиспорт"'!$H$53</f>
        <v>2</v>
      </c>
      <c r="P521" s="38">
        <f>'[5]133.  ООО "Максиспорт"'!$H$56</f>
        <v>0</v>
      </c>
      <c r="Q521" s="37">
        <f>'[5]133.  ООО "Максиспорт"'!$H$59</f>
        <v>4</v>
      </c>
      <c r="R521" s="37">
        <f>'[5]133.  ООО "Максиспорт"'!$H$68</f>
        <v>0</v>
      </c>
      <c r="S521" s="29"/>
      <c r="U521" s="153"/>
    </row>
    <row r="522" spans="1:21" ht="15.75" hidden="1" outlineLevel="1" x14ac:dyDescent="0.25">
      <c r="A522" s="14"/>
      <c r="B522" s="40" t="s">
        <v>168</v>
      </c>
      <c r="C522" s="7"/>
      <c r="D522" s="41">
        <f t="shared" si="74"/>
        <v>0</v>
      </c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9"/>
      <c r="Q522" s="37"/>
      <c r="R522" s="37"/>
      <c r="S522" s="29"/>
      <c r="U522" s="153"/>
    </row>
    <row r="523" spans="1:21" ht="94.5" collapsed="1" x14ac:dyDescent="0.25">
      <c r="A523" s="14">
        <v>72</v>
      </c>
      <c r="B523" s="15" t="s">
        <v>265</v>
      </c>
      <c r="C523" s="15" t="s">
        <v>266</v>
      </c>
      <c r="D523" s="41">
        <f t="shared" si="74"/>
        <v>33.800000000000004</v>
      </c>
      <c r="E523" s="37">
        <f t="shared" ref="E523:R523" si="83">SUM(E524:E529)/5</f>
        <v>0</v>
      </c>
      <c r="F523" s="37">
        <f t="shared" si="83"/>
        <v>1.2</v>
      </c>
      <c r="G523" s="37">
        <f t="shared" si="83"/>
        <v>2</v>
      </c>
      <c r="H523" s="37">
        <f t="shared" si="83"/>
        <v>3</v>
      </c>
      <c r="I523" s="37">
        <f t="shared" si="83"/>
        <v>4.5999999999999996</v>
      </c>
      <c r="J523" s="37">
        <f t="shared" si="83"/>
        <v>2</v>
      </c>
      <c r="K523" s="37">
        <f t="shared" si="83"/>
        <v>2.6</v>
      </c>
      <c r="L523" s="37">
        <f t="shared" si="83"/>
        <v>3.4</v>
      </c>
      <c r="M523" s="37">
        <f t="shared" si="83"/>
        <v>3.2</v>
      </c>
      <c r="N523" s="37">
        <f t="shared" si="83"/>
        <v>5</v>
      </c>
      <c r="O523" s="37">
        <f t="shared" si="83"/>
        <v>3.6</v>
      </c>
      <c r="P523" s="37">
        <f t="shared" si="83"/>
        <v>0</v>
      </c>
      <c r="Q523" s="37">
        <f t="shared" si="83"/>
        <v>3.2</v>
      </c>
      <c r="R523" s="37">
        <f t="shared" si="83"/>
        <v>0</v>
      </c>
      <c r="S523" s="28"/>
      <c r="T523" s="35">
        <f>SUM(D524:D529)/5-D523</f>
        <v>0</v>
      </c>
      <c r="U523" s="153">
        <f>'прошедшие до комиссии'!M73</f>
        <v>787967.3</v>
      </c>
    </row>
    <row r="524" spans="1:21" ht="15.75" hidden="1" outlineLevel="1" x14ac:dyDescent="0.25">
      <c r="A524" s="14"/>
      <c r="B524" s="40" t="s">
        <v>313</v>
      </c>
      <c r="C524" s="7"/>
      <c r="D524" s="41">
        <f t="shared" si="74"/>
        <v>35</v>
      </c>
      <c r="E524" s="37">
        <f>'[1]134.  ИП Александров О.О.'!$H$21</f>
        <v>0</v>
      </c>
      <c r="F524" s="37">
        <f>'[1]134.  ИП Александров О.О.'!$H$23</f>
        <v>1</v>
      </c>
      <c r="G524" s="37">
        <f>'[1]134.  ИП Александров О.О.'!$H$27</f>
        <v>2</v>
      </c>
      <c r="H524" s="37">
        <f>'[1]134.  ИП Александров О.О.'!$H$30</f>
        <v>3</v>
      </c>
      <c r="I524" s="37">
        <f>'[1]134.  ИП Александров О.О.'!$H$32</f>
        <v>5</v>
      </c>
      <c r="J524" s="37">
        <f>'[1]134.  ИП Александров О.О.'!$H$36</f>
        <v>2</v>
      </c>
      <c r="K524" s="37">
        <f>'[1]134.  ИП Александров О.О.'!$H$39</f>
        <v>1</v>
      </c>
      <c r="L524" s="37">
        <f>'[1]134.  ИП Александров О.О.'!$H$43</f>
        <v>5</v>
      </c>
      <c r="M524" s="37">
        <f>'[1]134.  ИП Александров О.О.'!$H$47</f>
        <v>4</v>
      </c>
      <c r="N524" s="37">
        <f>'[1]134.  ИП Александров О.О.'!$H$50</f>
        <v>5</v>
      </c>
      <c r="O524" s="37">
        <f>'[1]134.  ИП Александров О.О.'!$H$53</f>
        <v>4</v>
      </c>
      <c r="P524" s="38">
        <f>'[1]134.  ИП Александров О.О.'!$H$56</f>
        <v>0</v>
      </c>
      <c r="Q524" s="37">
        <f>'[1]134.  ИП Александров О.О.'!$H$59</f>
        <v>3</v>
      </c>
      <c r="R524" s="37">
        <f>'[1]134.  ИП Александров О.О.'!$H$68</f>
        <v>0</v>
      </c>
      <c r="S524" s="29"/>
      <c r="U524" s="153"/>
    </row>
    <row r="525" spans="1:21" ht="15.75" hidden="1" outlineLevel="1" x14ac:dyDescent="0.25">
      <c r="A525" s="14"/>
      <c r="B525" s="40" t="s">
        <v>165</v>
      </c>
      <c r="C525" s="7"/>
      <c r="D525" s="41">
        <f t="shared" si="74"/>
        <v>31</v>
      </c>
      <c r="E525" s="37">
        <f>'[2]134.  ИП Александров О.О.'!$H$21</f>
        <v>0</v>
      </c>
      <c r="F525" s="37">
        <f>'[2]134.  ИП Александров О.О.'!$H$23</f>
        <v>2</v>
      </c>
      <c r="G525" s="37">
        <f>'[2]134.  ИП Александров О.О.'!$H$27</f>
        <v>2</v>
      </c>
      <c r="H525" s="37">
        <f>'[2]134.  ИП Александров О.О.'!$H$30</f>
        <v>3</v>
      </c>
      <c r="I525" s="37">
        <f>'[2]134.  ИП Александров О.О.'!$H$32</f>
        <v>5</v>
      </c>
      <c r="J525" s="37">
        <f>'[2]134.  ИП Александров О.О.'!$H$36</f>
        <v>2</v>
      </c>
      <c r="K525" s="37">
        <f>'[2]134.  ИП Александров О.О.'!$H$39</f>
        <v>5</v>
      </c>
      <c r="L525" s="37">
        <f>'[2]134.  ИП Александров О.О.'!$H$43</f>
        <v>1</v>
      </c>
      <c r="M525" s="37">
        <f>'[2]134.  ИП Александров О.О.'!$H$47</f>
        <v>0</v>
      </c>
      <c r="N525" s="37">
        <f>'[2]134.  ИП Александров О.О.'!$H$50</f>
        <v>5</v>
      </c>
      <c r="O525" s="37">
        <f>'[2]134.  ИП Александров О.О.'!$H$53</f>
        <v>2</v>
      </c>
      <c r="P525" s="38" t="str">
        <f>'[2]134.  ИП Александров О.О.'!$H$56</f>
        <v>-</v>
      </c>
      <c r="Q525" s="37">
        <f>'[2]134.  ИП Александров О.О.'!$H$59</f>
        <v>4</v>
      </c>
      <c r="R525" s="37">
        <f>'[2]134.  ИП Александров О.О.'!$H$68</f>
        <v>0</v>
      </c>
      <c r="S525" s="29"/>
      <c r="U525" s="153"/>
    </row>
    <row r="526" spans="1:21" ht="15.75" hidden="1" outlineLevel="1" x14ac:dyDescent="0.25">
      <c r="A526" s="14"/>
      <c r="B526" s="40" t="s">
        <v>166</v>
      </c>
      <c r="C526" s="7"/>
      <c r="D526" s="41">
        <f t="shared" si="74"/>
        <v>35</v>
      </c>
      <c r="E526" s="37">
        <f>'[3]134.  ИП Александров О.О.'!$H$21</f>
        <v>0</v>
      </c>
      <c r="F526" s="37">
        <f>'[3]134.  ИП Александров О.О.'!$H$23</f>
        <v>1</v>
      </c>
      <c r="G526" s="37">
        <f>'[3]134.  ИП Александров О.О.'!$H$27</f>
        <v>2</v>
      </c>
      <c r="H526" s="37">
        <f>'[3]134.  ИП Александров О.О.'!$H$30</f>
        <v>3</v>
      </c>
      <c r="I526" s="37">
        <f>'[3]134.  ИП Александров О.О.'!$H$32</f>
        <v>5</v>
      </c>
      <c r="J526" s="37">
        <f>'[3]134.  ИП Александров О.О.'!$H$36</f>
        <v>2</v>
      </c>
      <c r="K526" s="37">
        <f>'[3]134.  ИП Александров О.О.'!$H$39</f>
        <v>3</v>
      </c>
      <c r="L526" s="37">
        <f>'[3]134.  ИП Александров О.О.'!$H$43</f>
        <v>3</v>
      </c>
      <c r="M526" s="37">
        <f>'[3]134.  ИП Александров О.О.'!$H$47</f>
        <v>4</v>
      </c>
      <c r="N526" s="37">
        <f>'[3]134.  ИП Александров О.О.'!$H$50</f>
        <v>5</v>
      </c>
      <c r="O526" s="37">
        <f>'[3]134.  ИП Александров О.О.'!$H$53</f>
        <v>4</v>
      </c>
      <c r="P526" s="38">
        <f>'[3]134.  ИП Александров О.О.'!$H$56</f>
        <v>0</v>
      </c>
      <c r="Q526" s="37">
        <f>'[3]134.  ИП Александров О.О.'!$H$59</f>
        <v>3</v>
      </c>
      <c r="R526" s="37">
        <f>'[3]134.  ИП Александров О.О.'!$H$68</f>
        <v>0</v>
      </c>
      <c r="S526" s="29"/>
      <c r="U526" s="153"/>
    </row>
    <row r="527" spans="1:21" ht="15.75" hidden="1" outlineLevel="1" x14ac:dyDescent="0.25">
      <c r="A527" s="14"/>
      <c r="B527" s="40" t="s">
        <v>167</v>
      </c>
      <c r="C527" s="7"/>
      <c r="D527" s="41">
        <f t="shared" si="74"/>
        <v>35</v>
      </c>
      <c r="E527" s="37">
        <f>'[4]134.  ИП Александров О.О.'!$H$21</f>
        <v>0</v>
      </c>
      <c r="F527" s="37">
        <f>'[4]134.  ИП Александров О.О.'!$H$23</f>
        <v>1</v>
      </c>
      <c r="G527" s="37">
        <f>'[4]134.  ИП Александров О.О.'!$H$27</f>
        <v>2</v>
      </c>
      <c r="H527" s="37">
        <f>'[4]134.  ИП Александров О.О.'!$H$30</f>
        <v>3</v>
      </c>
      <c r="I527" s="37">
        <f>'[4]134.  ИП Александров О.О.'!$H$32</f>
        <v>5</v>
      </c>
      <c r="J527" s="37">
        <f>'[4]134.  ИП Александров О.О.'!$H$36</f>
        <v>2</v>
      </c>
      <c r="K527" s="37">
        <f>'[4]134.  ИП Александров О.О.'!$H$39</f>
        <v>3</v>
      </c>
      <c r="L527" s="37">
        <f>'[4]134.  ИП Александров О.О.'!$H$43</f>
        <v>3</v>
      </c>
      <c r="M527" s="37">
        <f>'[4]134.  ИП Александров О.О.'!$H$47</f>
        <v>4</v>
      </c>
      <c r="N527" s="37">
        <f>'[4]134.  ИП Александров О.О.'!$H$50</f>
        <v>5</v>
      </c>
      <c r="O527" s="37">
        <f>'[4]134.  ИП Александров О.О.'!$H$53</f>
        <v>4</v>
      </c>
      <c r="P527" s="38">
        <f>'[4]134.  ИП Александров О.О.'!$H$56</f>
        <v>0</v>
      </c>
      <c r="Q527" s="37">
        <f>'[4]134.  ИП Александров О.О.'!$H$59</f>
        <v>3</v>
      </c>
      <c r="R527" s="37">
        <f>'[4]134.  ИП Александров О.О.'!$H$68</f>
        <v>0</v>
      </c>
      <c r="S527" s="29"/>
      <c r="U527" s="153"/>
    </row>
    <row r="528" spans="1:21" ht="15.75" hidden="1" outlineLevel="1" x14ac:dyDescent="0.25">
      <c r="A528" s="14"/>
      <c r="B528" s="40" t="s">
        <v>33</v>
      </c>
      <c r="C528" s="7"/>
      <c r="D528" s="41">
        <f t="shared" ref="D528:D543" si="84">SUM(E528:R528)</f>
        <v>33</v>
      </c>
      <c r="E528" s="37">
        <f>'[5]134.  ИП Александров О.О.'!$H$21</f>
        <v>0</v>
      </c>
      <c r="F528" s="37">
        <f>'[5]134.  ИП Александров О.О.'!$H$23</f>
        <v>1</v>
      </c>
      <c r="G528" s="37">
        <f>'[5]134.  ИП Александров О.О.'!$H$27</f>
        <v>2</v>
      </c>
      <c r="H528" s="37">
        <f>'[5]134.  ИП Александров О.О.'!$H$30</f>
        <v>3</v>
      </c>
      <c r="I528" s="37">
        <f>'[5]134.  ИП Александров О.О.'!$H$32</f>
        <v>3</v>
      </c>
      <c r="J528" s="37">
        <f>'[5]134.  ИП Александров О.О.'!$H$36</f>
        <v>2</v>
      </c>
      <c r="K528" s="37">
        <f>'[5]134.  ИП Александров О.О.'!$H$39</f>
        <v>1</v>
      </c>
      <c r="L528" s="37">
        <f>'[5]134.  ИП Александров О.О.'!$H$43</f>
        <v>5</v>
      </c>
      <c r="M528" s="37">
        <f>'[5]134.  ИП Александров О.О.'!$H$47</f>
        <v>4</v>
      </c>
      <c r="N528" s="37">
        <f>'[5]134.  ИП Александров О.О.'!$H$50</f>
        <v>5</v>
      </c>
      <c r="O528" s="37">
        <f>'[5]134.  ИП Александров О.О.'!$H$53</f>
        <v>4</v>
      </c>
      <c r="P528" s="38">
        <f>'[5]134.  ИП Александров О.О.'!$H$56</f>
        <v>0</v>
      </c>
      <c r="Q528" s="37">
        <f>'[5]134.  ИП Александров О.О.'!$H$59</f>
        <v>3</v>
      </c>
      <c r="R528" s="37">
        <f>'[5]134.  ИП Александров О.О.'!$H$68</f>
        <v>0</v>
      </c>
      <c r="S528" s="29"/>
      <c r="U528" s="153"/>
    </row>
    <row r="529" spans="1:21" ht="15.75" hidden="1" outlineLevel="1" x14ac:dyDescent="0.25">
      <c r="A529" s="14"/>
      <c r="B529" s="40" t="s">
        <v>168</v>
      </c>
      <c r="C529" s="7"/>
      <c r="D529" s="41">
        <f t="shared" si="84"/>
        <v>0</v>
      </c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9"/>
      <c r="Q529" s="37"/>
      <c r="R529" s="37"/>
      <c r="S529" s="29"/>
      <c r="U529" s="153"/>
    </row>
    <row r="530" spans="1:21" ht="47.25" collapsed="1" x14ac:dyDescent="0.25">
      <c r="A530" s="14">
        <v>73</v>
      </c>
      <c r="B530" s="15" t="s">
        <v>267</v>
      </c>
      <c r="C530" s="15" t="s">
        <v>310</v>
      </c>
      <c r="D530" s="41">
        <f t="shared" si="84"/>
        <v>27.2</v>
      </c>
      <c r="E530" s="37">
        <f t="shared" ref="E530:R530" si="85">SUM(E531:E536)/5</f>
        <v>0</v>
      </c>
      <c r="F530" s="37">
        <f t="shared" si="85"/>
        <v>0.4</v>
      </c>
      <c r="G530" s="37">
        <f t="shared" si="85"/>
        <v>2</v>
      </c>
      <c r="H530" s="37">
        <f t="shared" si="85"/>
        <v>3</v>
      </c>
      <c r="I530" s="37">
        <f t="shared" si="85"/>
        <v>5</v>
      </c>
      <c r="J530" s="37">
        <f t="shared" si="85"/>
        <v>2</v>
      </c>
      <c r="K530" s="37">
        <f t="shared" si="85"/>
        <v>3.4</v>
      </c>
      <c r="L530" s="37">
        <f t="shared" si="85"/>
        <v>1</v>
      </c>
      <c r="M530" s="37">
        <f t="shared" si="85"/>
        <v>2</v>
      </c>
      <c r="N530" s="37">
        <f t="shared" si="85"/>
        <v>4</v>
      </c>
      <c r="O530" s="37">
        <f t="shared" si="85"/>
        <v>2</v>
      </c>
      <c r="P530" s="37">
        <f t="shared" si="85"/>
        <v>0</v>
      </c>
      <c r="Q530" s="37">
        <f t="shared" si="85"/>
        <v>2.4</v>
      </c>
      <c r="R530" s="37">
        <f t="shared" si="85"/>
        <v>0</v>
      </c>
      <c r="S530" s="28"/>
      <c r="T530" s="35">
        <f>SUM(D531:D536)/5-D530</f>
        <v>0</v>
      </c>
      <c r="U530" s="153">
        <f>'прошедшие до комиссии'!M74</f>
        <v>330100</v>
      </c>
    </row>
    <row r="531" spans="1:21" ht="15.75" hidden="1" outlineLevel="1" x14ac:dyDescent="0.25">
      <c r="A531" s="14"/>
      <c r="B531" s="40" t="s">
        <v>313</v>
      </c>
      <c r="C531" s="7"/>
      <c r="D531" s="41">
        <f t="shared" si="84"/>
        <v>27</v>
      </c>
      <c r="E531" s="37">
        <f>'[1]137.  ООО "Новостом"'!$H$21</f>
        <v>0</v>
      </c>
      <c r="F531" s="37">
        <f>'[1]137.  ООО "Новостом"'!$H$23</f>
        <v>0</v>
      </c>
      <c r="G531" s="37">
        <f>'[1]137.  ООО "Новостом"'!$H$27</f>
        <v>2</v>
      </c>
      <c r="H531" s="37">
        <f>'[1]137.  ООО "Новостом"'!$H$30</f>
        <v>3</v>
      </c>
      <c r="I531" s="37">
        <f>'[1]137.  ООО "Новостом"'!$H$32</f>
        <v>5</v>
      </c>
      <c r="J531" s="37">
        <f>'[1]137.  ООО "Новостом"'!$H$36</f>
        <v>2</v>
      </c>
      <c r="K531" s="37">
        <f>'[1]137.  ООО "Новостом"'!$H$39</f>
        <v>3</v>
      </c>
      <c r="L531" s="37">
        <f>'[1]137.  ООО "Новостом"'!$H$43</f>
        <v>1</v>
      </c>
      <c r="M531" s="37">
        <f>'[1]137.  ООО "Новостом"'!$H$47</f>
        <v>4</v>
      </c>
      <c r="N531" s="37">
        <f>'[1]137.  ООО "Новостом"'!$H$50</f>
        <v>5</v>
      </c>
      <c r="O531" s="37">
        <f>'[1]137.  ООО "Новостом"'!$H$53</f>
        <v>0</v>
      </c>
      <c r="P531" s="38">
        <f>'[1]137.  ООО "Новостом"'!$H$56</f>
        <v>0</v>
      </c>
      <c r="Q531" s="37">
        <f>'[1]137.  ООО "Новостом"'!$H$59</f>
        <v>2</v>
      </c>
      <c r="R531" s="37">
        <f>'[1]137.  ООО "Новостом"'!$H$68</f>
        <v>0</v>
      </c>
      <c r="S531" s="29"/>
      <c r="U531" s="153"/>
    </row>
    <row r="532" spans="1:21" ht="15.75" hidden="1" outlineLevel="1" x14ac:dyDescent="0.25">
      <c r="A532" s="14"/>
      <c r="B532" s="40" t="s">
        <v>165</v>
      </c>
      <c r="C532" s="7"/>
      <c r="D532" s="41">
        <f t="shared" si="84"/>
        <v>31</v>
      </c>
      <c r="E532" s="37">
        <f>'[2]137.  ООО "Новостом"'!$H$21</f>
        <v>0</v>
      </c>
      <c r="F532" s="37">
        <f>'[2]137.  ООО "Новостом"'!$H$23</f>
        <v>2</v>
      </c>
      <c r="G532" s="37">
        <f>'[2]137.  ООО "Новостом"'!$H$27</f>
        <v>2</v>
      </c>
      <c r="H532" s="37">
        <f>'[2]137.  ООО "Новостом"'!$H$30</f>
        <v>3</v>
      </c>
      <c r="I532" s="37">
        <f>'[2]137.  ООО "Новостом"'!$H$32</f>
        <v>5</v>
      </c>
      <c r="J532" s="37">
        <f>'[2]137.  ООО "Новостом"'!$H$36</f>
        <v>2</v>
      </c>
      <c r="K532" s="37">
        <f>'[2]137.  ООО "Новостом"'!$H$39</f>
        <v>5</v>
      </c>
      <c r="L532" s="37">
        <f>'[2]137.  ООО "Новостом"'!$H$43</f>
        <v>1</v>
      </c>
      <c r="M532" s="37">
        <f>'[2]137.  ООО "Новостом"'!$H$47</f>
        <v>0</v>
      </c>
      <c r="N532" s="37">
        <f>'[2]137.  ООО "Новостом"'!$H$50</f>
        <v>5</v>
      </c>
      <c r="O532" s="37">
        <f>'[2]137.  ООО "Новостом"'!$H$53</f>
        <v>2</v>
      </c>
      <c r="P532" s="38" t="str">
        <f>'[2]137.  ООО "Новостом"'!$H$56</f>
        <v>-</v>
      </c>
      <c r="Q532" s="37">
        <f>'[2]137.  ООО "Новостом"'!$H$59</f>
        <v>4</v>
      </c>
      <c r="R532" s="37">
        <f>'[2]137.  ООО "Новостом"'!$H$68</f>
        <v>0</v>
      </c>
      <c r="S532" s="29"/>
      <c r="U532" s="153"/>
    </row>
    <row r="533" spans="1:21" ht="15.75" hidden="1" outlineLevel="1" x14ac:dyDescent="0.25">
      <c r="A533" s="14"/>
      <c r="B533" s="40" t="s">
        <v>166</v>
      </c>
      <c r="C533" s="7"/>
      <c r="D533" s="41">
        <f t="shared" si="84"/>
        <v>29</v>
      </c>
      <c r="E533" s="37">
        <f>'[3]137.  ООО "Новостом"'!$H$21</f>
        <v>0</v>
      </c>
      <c r="F533" s="37">
        <f>'[3]137.  ООО "Новостом"'!$H$23</f>
        <v>0</v>
      </c>
      <c r="G533" s="37">
        <f>'[3]137.  ООО "Новостом"'!$H$27</f>
        <v>2</v>
      </c>
      <c r="H533" s="37">
        <f>'[3]137.  ООО "Новостом"'!$H$30</f>
        <v>3</v>
      </c>
      <c r="I533" s="37">
        <f>'[3]137.  ООО "Новостом"'!$H$32</f>
        <v>5</v>
      </c>
      <c r="J533" s="37">
        <f>'[3]137.  ООО "Новостом"'!$H$36</f>
        <v>2</v>
      </c>
      <c r="K533" s="37">
        <f>'[3]137.  ООО "Новостом"'!$H$39</f>
        <v>3</v>
      </c>
      <c r="L533" s="37">
        <f>'[3]137.  ООО "Новостом"'!$H$43</f>
        <v>1</v>
      </c>
      <c r="M533" s="37">
        <f>'[3]137.  ООО "Новостом"'!$H$47</f>
        <v>2</v>
      </c>
      <c r="N533" s="37">
        <f>'[3]137.  ООО "Новостом"'!$H$50</f>
        <v>5</v>
      </c>
      <c r="O533" s="37">
        <f>'[3]137.  ООО "Новостом"'!$H$53</f>
        <v>4</v>
      </c>
      <c r="P533" s="38">
        <f>'[3]137.  ООО "Новостом"'!$H$56</f>
        <v>0</v>
      </c>
      <c r="Q533" s="37">
        <f>'[3]137.  ООО "Новостом"'!$H$59</f>
        <v>2</v>
      </c>
      <c r="R533" s="37">
        <f>'[3]137.  ООО "Новостом"'!$H$68</f>
        <v>0</v>
      </c>
      <c r="S533" s="29"/>
      <c r="U533" s="153"/>
    </row>
    <row r="534" spans="1:21" ht="15.75" hidden="1" outlineLevel="1" x14ac:dyDescent="0.25">
      <c r="A534" s="14"/>
      <c r="B534" s="40" t="s">
        <v>167</v>
      </c>
      <c r="C534" s="7"/>
      <c r="D534" s="41">
        <f t="shared" si="84"/>
        <v>29</v>
      </c>
      <c r="E534" s="37">
        <f>'[4]137.  ООО "Новостом"'!$H$21</f>
        <v>0</v>
      </c>
      <c r="F534" s="37">
        <f>'[4]137.  ООО "Новостом"'!$H$23</f>
        <v>0</v>
      </c>
      <c r="G534" s="37">
        <f>'[4]137.  ООО "Новостом"'!$H$27</f>
        <v>2</v>
      </c>
      <c r="H534" s="37">
        <f>'[4]137.  ООО "Новостом"'!$H$30</f>
        <v>3</v>
      </c>
      <c r="I534" s="37">
        <f>'[4]137.  ООО "Новостом"'!$H$32</f>
        <v>5</v>
      </c>
      <c r="J534" s="37">
        <f>'[4]137.  ООО "Новостом"'!$H$36</f>
        <v>2</v>
      </c>
      <c r="K534" s="37">
        <f>'[4]137.  ООО "Новостом"'!$H$39</f>
        <v>3</v>
      </c>
      <c r="L534" s="37">
        <f>'[4]137.  ООО "Новостом"'!$H$43</f>
        <v>1</v>
      </c>
      <c r="M534" s="37">
        <f>'[4]137.  ООО "Новостом"'!$H$47</f>
        <v>2</v>
      </c>
      <c r="N534" s="37">
        <f>'[4]137.  ООО "Новостом"'!$H$50</f>
        <v>5</v>
      </c>
      <c r="O534" s="37">
        <f>'[4]137.  ООО "Новостом"'!$H$53</f>
        <v>4</v>
      </c>
      <c r="P534" s="38">
        <f>'[4]137.  ООО "Новостом"'!$H$56</f>
        <v>0</v>
      </c>
      <c r="Q534" s="37">
        <f>'[4]137.  ООО "Новостом"'!$H$59</f>
        <v>2</v>
      </c>
      <c r="R534" s="37">
        <f>'[4]137.  ООО "Новостом"'!$H$68</f>
        <v>0</v>
      </c>
      <c r="S534" s="29"/>
      <c r="U534" s="153"/>
    </row>
    <row r="535" spans="1:21" ht="15.75" hidden="1" outlineLevel="1" x14ac:dyDescent="0.25">
      <c r="A535" s="14"/>
      <c r="B535" s="40" t="s">
        <v>33</v>
      </c>
      <c r="C535" s="7"/>
      <c r="D535" s="41">
        <f t="shared" si="84"/>
        <v>20</v>
      </c>
      <c r="E535" s="37">
        <f>'[5]137.  ООО "Новостом"'!$H$21</f>
        <v>0</v>
      </c>
      <c r="F535" s="37">
        <f>'[5]137.  ООО "Новостом"'!$H$23</f>
        <v>0</v>
      </c>
      <c r="G535" s="37">
        <f>'[5]137.  ООО "Новостом"'!$H$27</f>
        <v>2</v>
      </c>
      <c r="H535" s="37">
        <f>'[5]137.  ООО "Новостом"'!$H$30</f>
        <v>3</v>
      </c>
      <c r="I535" s="37">
        <f>'[5]137.  ООО "Новостом"'!$H$32</f>
        <v>5</v>
      </c>
      <c r="J535" s="37">
        <f>'[5]137.  ООО "Новостом"'!$H$36</f>
        <v>2</v>
      </c>
      <c r="K535" s="37">
        <f>'[5]137.  ООО "Новостом"'!$H$39</f>
        <v>3</v>
      </c>
      <c r="L535" s="37">
        <f>'[5]137.  ООО "Новостом"'!$H$43</f>
        <v>1</v>
      </c>
      <c r="M535" s="37">
        <f>'[5]137.  ООО "Новостом"'!$H$47</f>
        <v>2</v>
      </c>
      <c r="N535" s="37">
        <f>'[5]137.  ООО "Новостом"'!$H$50</f>
        <v>0</v>
      </c>
      <c r="O535" s="37">
        <f>'[5]137.  ООО "Новостом"'!$H$53</f>
        <v>0</v>
      </c>
      <c r="P535" s="38">
        <f>'[5]137.  ООО "Новостом"'!$H$56</f>
        <v>0</v>
      </c>
      <c r="Q535" s="37">
        <f>'[5]137.  ООО "Новостом"'!$H$59</f>
        <v>2</v>
      </c>
      <c r="R535" s="37">
        <f>'[5]137.  ООО "Новостом"'!$H$68</f>
        <v>0</v>
      </c>
      <c r="S535" s="29"/>
      <c r="U535" s="153"/>
    </row>
    <row r="536" spans="1:21" ht="15.75" hidden="1" outlineLevel="1" x14ac:dyDescent="0.25">
      <c r="A536" s="14"/>
      <c r="B536" s="40" t="s">
        <v>168</v>
      </c>
      <c r="C536" s="7"/>
      <c r="D536" s="41">
        <f t="shared" si="84"/>
        <v>0</v>
      </c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9"/>
      <c r="Q536" s="37"/>
      <c r="R536" s="37"/>
      <c r="S536" s="29"/>
      <c r="U536" s="153"/>
    </row>
    <row r="537" spans="1:21" ht="47.25" collapsed="1" x14ac:dyDescent="0.25">
      <c r="A537" s="14">
        <v>74</v>
      </c>
      <c r="B537" s="15" t="s">
        <v>268</v>
      </c>
      <c r="C537" s="15" t="s">
        <v>311</v>
      </c>
      <c r="D537" s="41">
        <f t="shared" si="84"/>
        <v>27.400000000000002</v>
      </c>
      <c r="E537" s="37">
        <f t="shared" ref="E537:R537" si="86">SUM(E538:E543)/5</f>
        <v>2</v>
      </c>
      <c r="F537" s="37">
        <f t="shared" si="86"/>
        <v>2</v>
      </c>
      <c r="G537" s="37">
        <f t="shared" si="86"/>
        <v>2</v>
      </c>
      <c r="H537" s="37">
        <f t="shared" si="86"/>
        <v>3</v>
      </c>
      <c r="I537" s="37">
        <f t="shared" si="86"/>
        <v>2</v>
      </c>
      <c r="J537" s="37">
        <f t="shared" si="86"/>
        <v>0.8</v>
      </c>
      <c r="K537" s="37">
        <f t="shared" si="86"/>
        <v>2</v>
      </c>
      <c r="L537" s="37">
        <f t="shared" si="86"/>
        <v>0.2</v>
      </c>
      <c r="M537" s="37">
        <f t="shared" si="86"/>
        <v>2</v>
      </c>
      <c r="N537" s="37">
        <f t="shared" si="86"/>
        <v>1.6</v>
      </c>
      <c r="O537" s="37">
        <f t="shared" si="86"/>
        <v>3.6</v>
      </c>
      <c r="P537" s="37">
        <f t="shared" si="86"/>
        <v>0</v>
      </c>
      <c r="Q537" s="37">
        <f t="shared" si="86"/>
        <v>4.2</v>
      </c>
      <c r="R537" s="37">
        <f t="shared" si="86"/>
        <v>2</v>
      </c>
      <c r="S537" s="28"/>
      <c r="T537" s="35">
        <f>SUM(D538:D543)/5-D537</f>
        <v>0</v>
      </c>
      <c r="U537" s="153">
        <f>'прошедшие до комиссии'!M75</f>
        <v>2068223.17</v>
      </c>
    </row>
    <row r="538" spans="1:21" ht="15.75" hidden="1" outlineLevel="1" x14ac:dyDescent="0.25">
      <c r="A538" s="5"/>
      <c r="B538" s="6" t="s">
        <v>313</v>
      </c>
      <c r="C538" s="9"/>
      <c r="D538" s="5">
        <f t="shared" si="84"/>
        <v>42</v>
      </c>
      <c r="E538" s="37">
        <f>'[1]140.  ООО "Фабио Рус"'!$H$21</f>
        <v>2</v>
      </c>
      <c r="F538" s="14">
        <f>'[1]140.  ООО "Фабио Рус"'!$H$23</f>
        <v>2</v>
      </c>
      <c r="G538" s="14">
        <f>'[1]140.  ООО "Фабио Рус"'!$H$27</f>
        <v>2</v>
      </c>
      <c r="H538" s="14">
        <f>'[1]140.  ООО "Фабио Рус"'!$H$30</f>
        <v>3</v>
      </c>
      <c r="I538" s="14">
        <f>'[1]140.  ООО "Фабио Рус"'!$H$32</f>
        <v>5</v>
      </c>
      <c r="J538" s="14">
        <f>'[1]140.  ООО "Фабио Рус"'!$H$36</f>
        <v>2</v>
      </c>
      <c r="K538" s="14">
        <f>'[1]140.  ООО "Фабио Рус"'!$H$39</f>
        <v>5</v>
      </c>
      <c r="L538" s="14">
        <f>'[1]140.  ООО "Фабио Рус"'!$H$43</f>
        <v>0</v>
      </c>
      <c r="M538" s="14">
        <f>'[1]140.  ООО "Фабио Рус"'!$H$47</f>
        <v>4</v>
      </c>
      <c r="N538" s="14">
        <f>'[1]140.  ООО "Фабио Рус"'!$H$50</f>
        <v>3</v>
      </c>
      <c r="O538" s="14">
        <f>'[1]140.  ООО "Фабио Рус"'!$H$53</f>
        <v>4</v>
      </c>
      <c r="P538" s="36">
        <f>'[1]140.  ООО "Фабио Рус"'!$H$56</f>
        <v>0</v>
      </c>
      <c r="Q538" s="14">
        <f>'[1]140.  ООО "Фабио Рус"'!$H$59</f>
        <v>5</v>
      </c>
      <c r="R538" s="14">
        <f>'[1]140.  ООО "Фабио Рус"'!$H$68</f>
        <v>5</v>
      </c>
      <c r="S538" s="29"/>
      <c r="U538" s="152"/>
    </row>
    <row r="539" spans="1:21" ht="15.75" hidden="1" outlineLevel="1" x14ac:dyDescent="0.25">
      <c r="A539" s="5"/>
      <c r="B539" s="6" t="s">
        <v>165</v>
      </c>
      <c r="C539" s="9"/>
      <c r="D539" s="5">
        <f t="shared" si="84"/>
        <v>33</v>
      </c>
      <c r="E539" s="37">
        <f>'[2]140.  ООО "Фабио Рус"'!$H$21</f>
        <v>2</v>
      </c>
      <c r="F539" s="14">
        <f>'[2]140.  ООО "Фабио Рус"'!$H$23</f>
        <v>2</v>
      </c>
      <c r="G539" s="14">
        <f>'[2]140.  ООО "Фабио Рус"'!$H$27</f>
        <v>2</v>
      </c>
      <c r="H539" s="14">
        <f>'[2]140.  ООО "Фабио Рус"'!$H$30</f>
        <v>3</v>
      </c>
      <c r="I539" s="14">
        <f>'[2]140.  ООО "Фабио Рус"'!$H$32</f>
        <v>5</v>
      </c>
      <c r="J539" s="14">
        <f>'[2]140.  ООО "Фабио Рус"'!$H$36</f>
        <v>2</v>
      </c>
      <c r="K539" s="14">
        <f>'[2]140.  ООО "Фабио Рус"'!$H$39</f>
        <v>5</v>
      </c>
      <c r="L539" s="14">
        <f>'[2]140.  ООО "Фабио Рус"'!$H$43</f>
        <v>1</v>
      </c>
      <c r="M539" s="14">
        <f>'[2]140.  ООО "Фабио Рус"'!$H$47</f>
        <v>0</v>
      </c>
      <c r="N539" s="14">
        <f>'[2]140.  ООО "Фабио Рус"'!$H$50</f>
        <v>5</v>
      </c>
      <c r="O539" s="14">
        <f>'[2]140.  ООО "Фабио Рус"'!$H$53</f>
        <v>2</v>
      </c>
      <c r="P539" s="36" t="str">
        <f>'[2]140.  ООО "Фабио Рус"'!$H$56</f>
        <v>-</v>
      </c>
      <c r="Q539" s="14">
        <f>'[2]140.  ООО "Фабио Рус"'!$H$59</f>
        <v>4</v>
      </c>
      <c r="R539" s="14">
        <f>'[2]140.  ООО "Фабио Рус"'!$H$68</f>
        <v>0</v>
      </c>
      <c r="S539" s="29"/>
      <c r="U539" s="152"/>
    </row>
    <row r="540" spans="1:21" ht="15.75" hidden="1" outlineLevel="1" x14ac:dyDescent="0.25">
      <c r="A540" s="5"/>
      <c r="B540" s="6" t="s">
        <v>166</v>
      </c>
      <c r="C540" s="9"/>
      <c r="D540" s="5">
        <f t="shared" si="84"/>
        <v>20</v>
      </c>
      <c r="E540" s="37">
        <f>'[3]140.  ООО "Фабио Рус"'!$H$21</f>
        <v>2</v>
      </c>
      <c r="F540" s="14">
        <f>'[3]140.  ООО "Фабио Рус"'!$H$23</f>
        <v>2</v>
      </c>
      <c r="G540" s="14">
        <f>'[3]140.  ООО "Фабио Рус"'!$H$27</f>
        <v>2</v>
      </c>
      <c r="H540" s="14">
        <f>'[3]140.  ООО "Фабио Рус"'!$H$30</f>
        <v>3</v>
      </c>
      <c r="I540" s="14">
        <f>'[3]140.  ООО "Фабио Рус"'!$H$32</f>
        <v>0</v>
      </c>
      <c r="J540" s="14">
        <f>'[3]140.  ООО "Фабио Рус"'!$H$36</f>
        <v>0</v>
      </c>
      <c r="K540" s="14">
        <f>'[3]140.  ООО "Фабио Рус"'!$H$39</f>
        <v>0</v>
      </c>
      <c r="L540" s="14">
        <f>'[3]140.  ООО "Фабио Рус"'!$H$43</f>
        <v>0</v>
      </c>
      <c r="M540" s="14">
        <f>'[3]140.  ООО "Фабио Рус"'!$H$47</f>
        <v>2</v>
      </c>
      <c r="N540" s="14">
        <f>'[3]140.  ООО "Фабио Рус"'!$H$50</f>
        <v>0</v>
      </c>
      <c r="O540" s="14">
        <f>'[3]140.  ООО "Фабио Рус"'!$H$53</f>
        <v>4</v>
      </c>
      <c r="P540" s="36">
        <f>'[3]140.  ООО "Фабио Рус"'!$H$56</f>
        <v>0</v>
      </c>
      <c r="Q540" s="14">
        <f>'[3]140.  ООО "Фабио Рус"'!$H$59</f>
        <v>5</v>
      </c>
      <c r="R540" s="14">
        <f>'[3]140.  ООО "Фабио Рус"'!$H$68</f>
        <v>0</v>
      </c>
      <c r="S540" s="29"/>
      <c r="U540" s="152"/>
    </row>
    <row r="541" spans="1:21" ht="15.75" hidden="1" outlineLevel="1" x14ac:dyDescent="0.25">
      <c r="A541" s="5"/>
      <c r="B541" s="6" t="s">
        <v>167</v>
      </c>
      <c r="C541" s="9"/>
      <c r="D541" s="5">
        <f t="shared" si="84"/>
        <v>20</v>
      </c>
      <c r="E541" s="37">
        <f>'[4]140.  ООО "Фабио Рус"'!$H$21</f>
        <v>2</v>
      </c>
      <c r="F541" s="14">
        <f>'[4]140.  ООО "Фабио Рус"'!$H$23</f>
        <v>2</v>
      </c>
      <c r="G541" s="14">
        <f>'[4]140.  ООО "Фабио Рус"'!$H$27</f>
        <v>2</v>
      </c>
      <c r="H541" s="14">
        <f>'[4]140.  ООО "Фабио Рус"'!$H$30</f>
        <v>3</v>
      </c>
      <c r="I541" s="14">
        <f>'[4]140.  ООО "Фабио Рус"'!$H$32</f>
        <v>0</v>
      </c>
      <c r="J541" s="14">
        <f>'[4]140.  ООО "Фабио Рус"'!$H$36</f>
        <v>0</v>
      </c>
      <c r="K541" s="14">
        <f>'[4]140.  ООО "Фабио Рус"'!$H$39</f>
        <v>0</v>
      </c>
      <c r="L541" s="14">
        <f>'[4]140.  ООО "Фабио Рус"'!$H$43</f>
        <v>0</v>
      </c>
      <c r="M541" s="14">
        <f>'[4]140.  ООО "Фабио Рус"'!$H$47</f>
        <v>2</v>
      </c>
      <c r="N541" s="14">
        <f>'[4]140.  ООО "Фабио Рус"'!$H$50</f>
        <v>0</v>
      </c>
      <c r="O541" s="14">
        <f>'[4]140.  ООО "Фабио Рус"'!$H$53</f>
        <v>4</v>
      </c>
      <c r="P541" s="36">
        <f>'[4]140.  ООО "Фабио Рус"'!$H$56</f>
        <v>0</v>
      </c>
      <c r="Q541" s="14">
        <f>'[4]140.  ООО "Фабио Рус"'!$H$59</f>
        <v>5</v>
      </c>
      <c r="R541" s="14">
        <f>'[4]140.  ООО "Фабио Рус"'!$H$68</f>
        <v>0</v>
      </c>
      <c r="S541" s="29"/>
      <c r="U541" s="152"/>
    </row>
    <row r="542" spans="1:21" ht="15.75" hidden="1" outlineLevel="1" x14ac:dyDescent="0.25">
      <c r="A542" s="5"/>
      <c r="B542" s="6" t="s">
        <v>33</v>
      </c>
      <c r="C542" s="9"/>
      <c r="D542" s="5">
        <f t="shared" si="84"/>
        <v>22</v>
      </c>
      <c r="E542" s="37">
        <f>'[5]140.  ООО "Фабио Рус"'!$H$21</f>
        <v>2</v>
      </c>
      <c r="F542" s="14">
        <f>'[5]140.  ООО "Фабио Рус"'!$H$23</f>
        <v>2</v>
      </c>
      <c r="G542" s="14">
        <f>'[5]140.  ООО "Фабио Рус"'!$H$27</f>
        <v>2</v>
      </c>
      <c r="H542" s="14">
        <f>'[5]140.  ООО "Фабио Рус"'!$H$30</f>
        <v>3</v>
      </c>
      <c r="I542" s="14">
        <f>'[5]140.  ООО "Фабио Рус"'!$H$32</f>
        <v>0</v>
      </c>
      <c r="J542" s="14">
        <f>'[5]140.  ООО "Фабио Рус"'!$H$36</f>
        <v>0</v>
      </c>
      <c r="K542" s="14">
        <f>'[5]140.  ООО "Фабио Рус"'!$H$39</f>
        <v>0</v>
      </c>
      <c r="L542" s="14">
        <f>'[5]140.  ООО "Фабио Рус"'!$H$43</f>
        <v>0</v>
      </c>
      <c r="M542" s="14">
        <f>'[5]140.  ООО "Фабио Рус"'!$H$47</f>
        <v>2</v>
      </c>
      <c r="N542" s="14">
        <f>'[5]140.  ООО "Фабио Рус"'!$H$50</f>
        <v>0</v>
      </c>
      <c r="O542" s="14">
        <f>'[5]140.  ООО "Фабио Рус"'!$H$53</f>
        <v>4</v>
      </c>
      <c r="P542" s="36">
        <f>'[5]140.  ООО "Фабио Рус"'!$H$56</f>
        <v>0</v>
      </c>
      <c r="Q542" s="14">
        <f>'[5]140.  ООО "Фабио Рус"'!$H$59</f>
        <v>2</v>
      </c>
      <c r="R542" s="14">
        <f>'[5]140.  ООО "Фабио Рус"'!$H$68</f>
        <v>5</v>
      </c>
      <c r="S542" s="29"/>
      <c r="U542" s="152"/>
    </row>
    <row r="543" spans="1:21" ht="15.75" hidden="1" outlineLevel="1" x14ac:dyDescent="0.25">
      <c r="A543" s="5"/>
      <c r="B543" s="6" t="s">
        <v>168</v>
      </c>
      <c r="C543" s="9"/>
      <c r="D543" s="5">
        <f t="shared" si="84"/>
        <v>0</v>
      </c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8"/>
      <c r="Q543" s="5"/>
      <c r="R543" s="5"/>
      <c r="S543" s="29"/>
      <c r="U543" s="152"/>
    </row>
    <row r="544" spans="1:21" ht="15.75" collapsed="1" x14ac:dyDescent="0.25">
      <c r="A544" s="31"/>
      <c r="B544" s="34"/>
      <c r="C544" s="32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3"/>
      <c r="Q544" s="31"/>
      <c r="R544" s="31"/>
      <c r="S544" s="30"/>
      <c r="U544" s="153">
        <f>SUM(U11:U537)</f>
        <v>154567290.31999999</v>
      </c>
    </row>
    <row r="545" spans="1:21" ht="34.5" customHeight="1" x14ac:dyDescent="0.3">
      <c r="A545" s="13" t="s">
        <v>26</v>
      </c>
      <c r="B545" s="13"/>
      <c r="C545" s="13"/>
      <c r="D545" s="13"/>
      <c r="E545" s="13"/>
      <c r="F545" s="13"/>
      <c r="U545" s="152">
        <f>U544-'прошедшие до комиссии'!M85</f>
        <v>-4176188.0199999809</v>
      </c>
    </row>
    <row r="546" spans="1:21" ht="33" customHeight="1" x14ac:dyDescent="0.3">
      <c r="A546" s="13" t="s">
        <v>28</v>
      </c>
      <c r="B546" s="13"/>
      <c r="C546" s="13"/>
      <c r="D546" s="13"/>
      <c r="E546" s="13"/>
      <c r="F546" s="13"/>
    </row>
    <row r="547" spans="1:21" ht="42.75" customHeight="1" x14ac:dyDescent="0.3">
      <c r="A547" s="13" t="s">
        <v>20</v>
      </c>
      <c r="B547" s="13"/>
      <c r="C547" s="13"/>
      <c r="D547" s="13"/>
      <c r="E547" s="13"/>
      <c r="F547" s="13"/>
    </row>
    <row r="548" spans="1:21" ht="33.75" customHeight="1" x14ac:dyDescent="0.3">
      <c r="A548" s="12" t="s">
        <v>21</v>
      </c>
      <c r="B548" s="13" t="s">
        <v>27</v>
      </c>
      <c r="C548" s="13"/>
      <c r="D548" s="13"/>
      <c r="E548" s="13"/>
      <c r="F548" s="13"/>
    </row>
    <row r="549" spans="1:21" ht="39" customHeight="1" x14ac:dyDescent="0.3">
      <c r="A549" s="12" t="s">
        <v>21</v>
      </c>
      <c r="B549" s="13" t="s">
        <v>27</v>
      </c>
      <c r="C549" s="13"/>
      <c r="D549" s="13"/>
      <c r="E549" s="13"/>
      <c r="F549" s="13"/>
    </row>
    <row r="550" spans="1:21" ht="37.5" customHeight="1" x14ac:dyDescent="0.3">
      <c r="A550" s="12"/>
      <c r="B550" s="13" t="s">
        <v>27</v>
      </c>
      <c r="C550" s="13"/>
      <c r="D550" s="13"/>
      <c r="E550" s="13"/>
      <c r="F550" s="13"/>
    </row>
  </sheetData>
  <mergeCells count="13">
    <mergeCell ref="N5:S5"/>
    <mergeCell ref="U1:V1"/>
    <mergeCell ref="E1:F1"/>
    <mergeCell ref="B2:V4"/>
    <mergeCell ref="A6:A9"/>
    <mergeCell ref="B6:B9"/>
    <mergeCell ref="C6:C9"/>
    <mergeCell ref="D6:R6"/>
    <mergeCell ref="S6:S8"/>
    <mergeCell ref="T6:T9"/>
    <mergeCell ref="E7:R8"/>
    <mergeCell ref="U6:U9"/>
    <mergeCell ref="V6:V9"/>
  </mergeCells>
  <conditionalFormatting sqref="D11:D543">
    <cfRule type="cellIs" dxfId="1" priority="1" operator="lessThan">
      <formula>25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tToHeight="14" orientation="landscape" r:id="rId1"/>
  <rowBreaks count="2" manualBreakCount="2">
    <brk id="74" max="18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121"/>
  <sheetViews>
    <sheetView topLeftCell="B1" zoomScale="70" zoomScaleNormal="70" workbookViewId="0">
      <pane ySplit="1" topLeftCell="A2" activePane="bottomLeft" state="frozen"/>
      <selection activeCell="D1" sqref="D1"/>
      <selection pane="bottomLeft" activeCell="K5" sqref="K5"/>
    </sheetView>
  </sheetViews>
  <sheetFormatPr defaultColWidth="9.140625" defaultRowHeight="15" outlineLevelCol="1" x14ac:dyDescent="0.25"/>
  <cols>
    <col min="1" max="1" width="5.85546875" style="80" hidden="1" customWidth="1"/>
    <col min="2" max="2" width="5.140625" style="72" customWidth="1"/>
    <col min="3" max="3" width="20.42578125" style="80" customWidth="1"/>
    <col min="4" max="4" width="31.140625" style="151" customWidth="1"/>
    <col min="5" max="5" width="18.5703125" style="72" customWidth="1"/>
    <col min="6" max="6" width="30.7109375" style="72" customWidth="1"/>
    <col min="7" max="7" width="9.7109375" style="72" hidden="1" customWidth="1"/>
    <col min="8" max="8" width="31" style="72" customWidth="1"/>
    <col min="9" max="9" width="20" style="72" customWidth="1"/>
    <col min="10" max="10" width="21.28515625" style="72" customWidth="1"/>
    <col min="11" max="11" width="37.85546875" style="72" customWidth="1"/>
    <col min="12" max="12" width="28.28515625" style="72" customWidth="1"/>
    <col min="13" max="13" width="15.28515625" style="72" customWidth="1"/>
    <col min="14" max="14" width="11.5703125" style="124" hidden="1" customWidth="1"/>
    <col min="15" max="15" width="10.28515625" style="72" hidden="1" customWidth="1"/>
    <col min="16" max="16" width="12" style="124" hidden="1" customWidth="1"/>
    <col min="17" max="17" width="14.140625" style="72" hidden="1" customWidth="1" outlineLevel="1"/>
    <col min="18" max="18" width="11.7109375" style="105" customWidth="1" collapsed="1"/>
    <col min="19" max="19" width="13.7109375" style="105" hidden="1" customWidth="1"/>
    <col min="20" max="20" width="15.28515625" style="72" hidden="1" customWidth="1"/>
    <col min="21" max="21" width="28.85546875" style="72" hidden="1" customWidth="1"/>
    <col min="22" max="22" width="13.140625" style="72" hidden="1" customWidth="1"/>
    <col min="23" max="23" width="18.42578125" style="72" customWidth="1"/>
    <col min="24" max="24" width="14.7109375" style="105" customWidth="1"/>
    <col min="25" max="25" width="12.7109375" style="72" customWidth="1"/>
    <col min="26" max="26" width="12.7109375" style="80" customWidth="1" outlineLevel="1"/>
    <col min="27" max="27" width="13.42578125" style="80" customWidth="1" outlineLevel="1"/>
    <col min="28" max="28" width="14.28515625" style="80" customWidth="1"/>
    <col min="29" max="30" width="11" style="80" customWidth="1" outlineLevel="1"/>
    <col min="31" max="31" width="9.140625" style="80"/>
    <col min="32" max="16384" width="9.140625" style="72"/>
  </cols>
  <sheetData>
    <row r="1" spans="1:52" s="49" customFormat="1" ht="60.75" customHeight="1" x14ac:dyDescent="0.25">
      <c r="A1" s="44" t="s">
        <v>315</v>
      </c>
      <c r="B1" s="45" t="s">
        <v>316</v>
      </c>
      <c r="C1" s="45" t="s">
        <v>317</v>
      </c>
      <c r="D1" s="45" t="s">
        <v>318</v>
      </c>
      <c r="E1" s="45" t="s">
        <v>319</v>
      </c>
      <c r="F1" s="45" t="s">
        <v>320</v>
      </c>
      <c r="G1" s="45" t="s">
        <v>321</v>
      </c>
      <c r="H1" s="45" t="s">
        <v>322</v>
      </c>
      <c r="I1" s="45" t="s">
        <v>323</v>
      </c>
      <c r="J1" s="45" t="s">
        <v>324</v>
      </c>
      <c r="K1" s="45" t="s">
        <v>325</v>
      </c>
      <c r="L1" s="45" t="s">
        <v>326</v>
      </c>
      <c r="M1" s="45" t="s">
        <v>327</v>
      </c>
      <c r="N1" s="45" t="s">
        <v>328</v>
      </c>
      <c r="O1" s="45" t="s">
        <v>329</v>
      </c>
      <c r="P1" s="46" t="s">
        <v>330</v>
      </c>
      <c r="Q1" s="45" t="s">
        <v>331</v>
      </c>
      <c r="R1" s="45" t="s">
        <v>332</v>
      </c>
      <c r="S1" s="45" t="s">
        <v>333</v>
      </c>
      <c r="T1" s="45" t="s">
        <v>334</v>
      </c>
      <c r="U1" s="45" t="s">
        <v>335</v>
      </c>
      <c r="V1" s="45" t="s">
        <v>336</v>
      </c>
      <c r="W1" s="45" t="s">
        <v>337</v>
      </c>
      <c r="X1" s="45" t="s">
        <v>338</v>
      </c>
      <c r="Y1" s="45" t="s">
        <v>339</v>
      </c>
      <c r="Z1" s="47" t="s">
        <v>340</v>
      </c>
      <c r="AA1" s="47" t="s">
        <v>341</v>
      </c>
      <c r="AB1" s="47" t="s">
        <v>342</v>
      </c>
      <c r="AC1" s="47" t="s">
        <v>343</v>
      </c>
      <c r="AD1" s="47" t="s">
        <v>344</v>
      </c>
      <c r="AE1" s="47" t="s">
        <v>345</v>
      </c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</row>
    <row r="2" spans="1:52" s="48" customFormat="1" ht="72.75" customHeight="1" x14ac:dyDescent="0.25">
      <c r="A2" s="50">
        <v>1</v>
      </c>
      <c r="B2" s="51">
        <v>1</v>
      </c>
      <c r="C2" s="52" t="s">
        <v>346</v>
      </c>
      <c r="D2" s="51" t="s">
        <v>347</v>
      </c>
      <c r="E2" s="53" t="s">
        <v>348</v>
      </c>
      <c r="F2" s="51" t="s">
        <v>349</v>
      </c>
      <c r="G2" s="51" t="s">
        <v>350</v>
      </c>
      <c r="H2" s="51" t="s">
        <v>351</v>
      </c>
      <c r="I2" s="54" t="s">
        <v>352</v>
      </c>
      <c r="J2" s="51" t="s">
        <v>353</v>
      </c>
      <c r="K2" s="51" t="s">
        <v>271</v>
      </c>
      <c r="L2" s="51" t="s">
        <v>354</v>
      </c>
      <c r="M2" s="55">
        <v>5000000</v>
      </c>
      <c r="N2" s="56">
        <v>44251</v>
      </c>
      <c r="O2" s="51" t="s">
        <v>355</v>
      </c>
      <c r="P2" s="56">
        <v>44242</v>
      </c>
      <c r="Q2" s="51"/>
      <c r="R2" s="56">
        <v>43419</v>
      </c>
      <c r="S2" s="56">
        <v>44253</v>
      </c>
      <c r="T2" s="51"/>
      <c r="U2" s="51"/>
      <c r="V2" s="57"/>
      <c r="W2" s="58">
        <v>10</v>
      </c>
      <c r="X2" s="58">
        <v>4</v>
      </c>
      <c r="Y2" s="59">
        <v>28033</v>
      </c>
      <c r="Z2" s="60"/>
      <c r="AA2" s="60"/>
      <c r="AB2" s="61" t="e">
        <f>AA2/Z2-100%</f>
        <v>#DIV/0!</v>
      </c>
      <c r="AC2" s="60"/>
      <c r="AD2" s="60"/>
      <c r="AE2" s="62" t="e">
        <f>AD2/AC2-100%</f>
        <v>#DIV/0!</v>
      </c>
    </row>
    <row r="3" spans="1:52" s="48" customFormat="1" ht="39" customHeight="1" x14ac:dyDescent="0.25">
      <c r="A3" s="50">
        <v>2</v>
      </c>
      <c r="B3" s="51">
        <v>2</v>
      </c>
      <c r="C3" s="52" t="s">
        <v>346</v>
      </c>
      <c r="D3" s="51" t="s">
        <v>356</v>
      </c>
      <c r="E3" s="53" t="s">
        <v>357</v>
      </c>
      <c r="F3" s="51" t="s">
        <v>358</v>
      </c>
      <c r="G3" s="51" t="s">
        <v>359</v>
      </c>
      <c r="H3" s="51" t="s">
        <v>360</v>
      </c>
      <c r="I3" s="54" t="s">
        <v>361</v>
      </c>
      <c r="J3" s="51" t="s">
        <v>362</v>
      </c>
      <c r="K3" s="51" t="s">
        <v>171</v>
      </c>
      <c r="L3" s="51" t="s">
        <v>354</v>
      </c>
      <c r="M3" s="55">
        <v>2841311.49</v>
      </c>
      <c r="N3" s="56">
        <v>44252</v>
      </c>
      <c r="O3" s="51" t="s">
        <v>355</v>
      </c>
      <c r="P3" s="56">
        <v>44251</v>
      </c>
      <c r="Q3" s="51"/>
      <c r="R3" s="56">
        <v>38233</v>
      </c>
      <c r="S3" s="57">
        <v>44256</v>
      </c>
      <c r="T3" s="51"/>
      <c r="U3" s="51"/>
      <c r="V3" s="57"/>
      <c r="W3" s="58">
        <v>4</v>
      </c>
      <c r="X3" s="58">
        <v>4</v>
      </c>
      <c r="Y3" s="59">
        <v>19345.599999999999</v>
      </c>
      <c r="Z3" s="60"/>
      <c r="AA3" s="60"/>
      <c r="AB3" s="61" t="e">
        <f t="shared" ref="AB3:AB37" si="0">AA3/Z3-100%</f>
        <v>#DIV/0!</v>
      </c>
      <c r="AC3" s="60"/>
      <c r="AD3" s="60"/>
      <c r="AE3" s="62" t="e">
        <f t="shared" ref="AE3:AE37" si="1">AD3/AC3-100%</f>
        <v>#DIV/0!</v>
      </c>
    </row>
    <row r="4" spans="1:52" s="48" customFormat="1" ht="45" customHeight="1" x14ac:dyDescent="0.25">
      <c r="A4" s="50">
        <v>3</v>
      </c>
      <c r="B4" s="51">
        <v>8</v>
      </c>
      <c r="C4" s="52" t="s">
        <v>346</v>
      </c>
      <c r="D4" s="51" t="s">
        <v>363</v>
      </c>
      <c r="E4" s="51">
        <v>5904173655</v>
      </c>
      <c r="F4" s="51" t="s">
        <v>364</v>
      </c>
      <c r="G4" s="51" t="s">
        <v>359</v>
      </c>
      <c r="H4" s="51" t="s">
        <v>365</v>
      </c>
      <c r="I4" s="54" t="s">
        <v>366</v>
      </c>
      <c r="J4" s="51" t="s">
        <v>367</v>
      </c>
      <c r="K4" s="51" t="s">
        <v>172</v>
      </c>
      <c r="L4" s="51" t="s">
        <v>354</v>
      </c>
      <c r="M4" s="55">
        <v>5000000</v>
      </c>
      <c r="N4" s="56">
        <v>44256</v>
      </c>
      <c r="O4" s="51" t="s">
        <v>355</v>
      </c>
      <c r="P4" s="56">
        <v>44231</v>
      </c>
      <c r="Q4" s="51"/>
      <c r="R4" s="56">
        <v>39371</v>
      </c>
      <c r="S4" s="57">
        <v>44258</v>
      </c>
      <c r="T4" s="56"/>
      <c r="U4" s="56"/>
      <c r="V4" s="57"/>
      <c r="W4" s="58">
        <v>4</v>
      </c>
      <c r="X4" s="58">
        <v>4</v>
      </c>
      <c r="Y4" s="59">
        <v>20301.3</v>
      </c>
      <c r="Z4" s="60"/>
      <c r="AA4" s="60"/>
      <c r="AB4" s="61" t="e">
        <f t="shared" si="0"/>
        <v>#DIV/0!</v>
      </c>
      <c r="AC4" s="60"/>
      <c r="AD4" s="60"/>
      <c r="AE4" s="62" t="e">
        <f t="shared" si="1"/>
        <v>#DIV/0!</v>
      </c>
    </row>
    <row r="5" spans="1:52" s="48" customFormat="1" ht="70.5" customHeight="1" x14ac:dyDescent="0.25">
      <c r="A5" s="50">
        <v>4</v>
      </c>
      <c r="B5" s="51">
        <v>13</v>
      </c>
      <c r="C5" s="51" t="s">
        <v>368</v>
      </c>
      <c r="D5" s="51" t="s">
        <v>369</v>
      </c>
      <c r="E5" s="53" t="s">
        <v>370</v>
      </c>
      <c r="F5" s="51" t="s">
        <v>371</v>
      </c>
      <c r="G5" s="51" t="s">
        <v>372</v>
      </c>
      <c r="H5" s="51" t="s">
        <v>373</v>
      </c>
      <c r="I5" s="54" t="s">
        <v>374</v>
      </c>
      <c r="J5" s="51" t="s">
        <v>375</v>
      </c>
      <c r="K5" s="51" t="s">
        <v>376</v>
      </c>
      <c r="L5" s="51" t="s">
        <v>354</v>
      </c>
      <c r="M5" s="55">
        <v>3032646.71</v>
      </c>
      <c r="N5" s="56" t="s">
        <v>377</v>
      </c>
      <c r="O5" s="51" t="s">
        <v>355</v>
      </c>
      <c r="P5" s="56">
        <v>44232</v>
      </c>
      <c r="Q5" s="51"/>
      <c r="R5" s="56">
        <v>42583</v>
      </c>
      <c r="S5" s="56">
        <v>44259</v>
      </c>
      <c r="T5" s="56">
        <v>44256</v>
      </c>
      <c r="U5" s="56"/>
      <c r="V5" s="51"/>
      <c r="W5" s="58">
        <v>13</v>
      </c>
      <c r="X5" s="58">
        <v>13</v>
      </c>
      <c r="Y5" s="59">
        <v>7468.3</v>
      </c>
      <c r="Z5" s="60"/>
      <c r="AA5" s="60"/>
      <c r="AB5" s="61" t="e">
        <f t="shared" si="0"/>
        <v>#DIV/0!</v>
      </c>
      <c r="AC5" s="60"/>
      <c r="AD5" s="60"/>
      <c r="AE5" s="62" t="e">
        <f t="shared" si="1"/>
        <v>#DIV/0!</v>
      </c>
    </row>
    <row r="6" spans="1:52" s="48" customFormat="1" ht="72.75" customHeight="1" x14ac:dyDescent="0.25">
      <c r="A6" s="50">
        <v>5</v>
      </c>
      <c r="B6" s="51">
        <v>14</v>
      </c>
      <c r="C6" s="51" t="s">
        <v>378</v>
      </c>
      <c r="D6" s="51" t="s">
        <v>379</v>
      </c>
      <c r="E6" s="53" t="s">
        <v>380</v>
      </c>
      <c r="F6" s="51" t="s">
        <v>381</v>
      </c>
      <c r="G6" s="51" t="s">
        <v>359</v>
      </c>
      <c r="H6" s="51" t="s">
        <v>382</v>
      </c>
      <c r="I6" s="54" t="s">
        <v>383</v>
      </c>
      <c r="J6" s="51" t="s">
        <v>384</v>
      </c>
      <c r="K6" s="51" t="s">
        <v>175</v>
      </c>
      <c r="L6" s="51" t="s">
        <v>354</v>
      </c>
      <c r="M6" s="55">
        <v>689123.32</v>
      </c>
      <c r="N6" s="56">
        <v>44258</v>
      </c>
      <c r="O6" s="51" t="s">
        <v>355</v>
      </c>
      <c r="P6" s="56">
        <v>44239</v>
      </c>
      <c r="Q6" s="51"/>
      <c r="R6" s="56">
        <v>41041</v>
      </c>
      <c r="S6" s="56">
        <v>44260</v>
      </c>
      <c r="T6" s="51"/>
      <c r="U6" s="51"/>
      <c r="V6" s="57"/>
      <c r="W6" s="58">
        <v>2</v>
      </c>
      <c r="X6" s="58">
        <v>2</v>
      </c>
      <c r="Y6" s="58">
        <v>1567.2</v>
      </c>
      <c r="Z6" s="60"/>
      <c r="AA6" s="60"/>
      <c r="AB6" s="61" t="e">
        <f t="shared" si="0"/>
        <v>#DIV/0!</v>
      </c>
      <c r="AC6" s="60"/>
      <c r="AD6" s="60"/>
      <c r="AE6" s="62" t="e">
        <f t="shared" si="1"/>
        <v>#DIV/0!</v>
      </c>
    </row>
    <row r="7" spans="1:52" s="48" customFormat="1" ht="49.5" customHeight="1" x14ac:dyDescent="0.25">
      <c r="A7" s="50">
        <v>6</v>
      </c>
      <c r="B7" s="51">
        <v>15</v>
      </c>
      <c r="C7" s="52" t="s">
        <v>346</v>
      </c>
      <c r="D7" s="51" t="s">
        <v>385</v>
      </c>
      <c r="E7" s="51">
        <v>5905043627</v>
      </c>
      <c r="F7" s="51" t="s">
        <v>386</v>
      </c>
      <c r="G7" s="51" t="s">
        <v>359</v>
      </c>
      <c r="H7" s="51" t="s">
        <v>387</v>
      </c>
      <c r="I7" s="63" t="s">
        <v>388</v>
      </c>
      <c r="J7" s="51" t="s">
        <v>389</v>
      </c>
      <c r="K7" s="51" t="s">
        <v>179</v>
      </c>
      <c r="L7" s="51" t="s">
        <v>390</v>
      </c>
      <c r="M7" s="55">
        <v>1685680</v>
      </c>
      <c r="N7" s="56">
        <v>44258</v>
      </c>
      <c r="O7" s="51" t="s">
        <v>355</v>
      </c>
      <c r="P7" s="56">
        <v>44235</v>
      </c>
      <c r="Q7" s="51"/>
      <c r="R7" s="56">
        <v>42583</v>
      </c>
      <c r="S7" s="56">
        <v>44260</v>
      </c>
      <c r="T7" s="64"/>
      <c r="U7" s="64"/>
      <c r="V7" s="57"/>
      <c r="W7" s="58">
        <v>5</v>
      </c>
      <c r="X7" s="58">
        <v>3</v>
      </c>
      <c r="Y7" s="58">
        <v>128311</v>
      </c>
      <c r="Z7" s="60"/>
      <c r="AA7" s="60"/>
      <c r="AB7" s="61" t="e">
        <f t="shared" si="0"/>
        <v>#DIV/0!</v>
      </c>
      <c r="AC7" s="60"/>
      <c r="AD7" s="60"/>
      <c r="AE7" s="62" t="e">
        <f t="shared" si="1"/>
        <v>#DIV/0!</v>
      </c>
    </row>
    <row r="8" spans="1:52" s="48" customFormat="1" ht="107.25" customHeight="1" x14ac:dyDescent="0.25">
      <c r="A8" s="50">
        <v>7</v>
      </c>
      <c r="B8" s="51">
        <v>16</v>
      </c>
      <c r="C8" s="51" t="s">
        <v>391</v>
      </c>
      <c r="D8" s="51" t="s">
        <v>392</v>
      </c>
      <c r="E8" s="51">
        <v>5904333443</v>
      </c>
      <c r="F8" s="51" t="s">
        <v>393</v>
      </c>
      <c r="G8" s="51" t="s">
        <v>350</v>
      </c>
      <c r="H8" s="51" t="s">
        <v>394</v>
      </c>
      <c r="I8" s="54" t="s">
        <v>395</v>
      </c>
      <c r="J8" s="51" t="s">
        <v>396</v>
      </c>
      <c r="K8" s="51" t="s">
        <v>182</v>
      </c>
      <c r="L8" s="51" t="s">
        <v>390</v>
      </c>
      <c r="M8" s="55">
        <v>5000000</v>
      </c>
      <c r="N8" s="56">
        <v>44258</v>
      </c>
      <c r="O8" s="51" t="s">
        <v>355</v>
      </c>
      <c r="P8" s="56">
        <v>44228</v>
      </c>
      <c r="Q8" s="51"/>
      <c r="R8" s="56">
        <v>42451</v>
      </c>
      <c r="S8" s="56">
        <v>44260</v>
      </c>
      <c r="T8" s="64"/>
      <c r="U8" s="64"/>
      <c r="V8" s="57"/>
      <c r="W8" s="58">
        <v>7</v>
      </c>
      <c r="X8" s="58">
        <v>2</v>
      </c>
      <c r="Y8" s="58">
        <v>95962.8</v>
      </c>
      <c r="Z8" s="60"/>
      <c r="AA8" s="60"/>
      <c r="AB8" s="61" t="e">
        <f t="shared" si="0"/>
        <v>#DIV/0!</v>
      </c>
      <c r="AC8" s="60"/>
      <c r="AD8" s="60"/>
      <c r="AE8" s="62" t="e">
        <f t="shared" si="1"/>
        <v>#DIV/0!</v>
      </c>
    </row>
    <row r="9" spans="1:52" s="48" customFormat="1" ht="78" customHeight="1" x14ac:dyDescent="0.25">
      <c r="A9" s="50">
        <v>8</v>
      </c>
      <c r="B9" s="51">
        <v>17</v>
      </c>
      <c r="C9" s="52" t="s">
        <v>346</v>
      </c>
      <c r="D9" s="51" t="s">
        <v>397</v>
      </c>
      <c r="E9" s="51">
        <v>5902133738</v>
      </c>
      <c r="F9" s="51" t="s">
        <v>398</v>
      </c>
      <c r="G9" s="51" t="s">
        <v>359</v>
      </c>
      <c r="H9" s="51" t="s">
        <v>399</v>
      </c>
      <c r="I9" s="51" t="s">
        <v>400</v>
      </c>
      <c r="J9" s="51" t="s">
        <v>401</v>
      </c>
      <c r="K9" s="51" t="s">
        <v>184</v>
      </c>
      <c r="L9" s="51" t="s">
        <v>354</v>
      </c>
      <c r="M9" s="55">
        <v>5000000</v>
      </c>
      <c r="N9" s="56" t="s">
        <v>402</v>
      </c>
      <c r="O9" s="51" t="s">
        <v>355</v>
      </c>
      <c r="P9" s="56">
        <v>44252</v>
      </c>
      <c r="Q9" s="51"/>
      <c r="R9" s="56">
        <v>42957</v>
      </c>
      <c r="S9" s="56">
        <v>44259</v>
      </c>
      <c r="T9" s="56">
        <v>44257</v>
      </c>
      <c r="U9" s="56"/>
      <c r="V9" s="57"/>
      <c r="W9" s="58">
        <v>6</v>
      </c>
      <c r="X9" s="58">
        <v>6</v>
      </c>
      <c r="Y9" s="59">
        <v>34000</v>
      </c>
      <c r="Z9" s="60"/>
      <c r="AA9" s="60"/>
      <c r="AB9" s="61" t="e">
        <f t="shared" si="0"/>
        <v>#DIV/0!</v>
      </c>
      <c r="AC9" s="60"/>
      <c r="AD9" s="60"/>
      <c r="AE9" s="62" t="e">
        <f t="shared" si="1"/>
        <v>#DIV/0!</v>
      </c>
    </row>
    <row r="10" spans="1:52" s="48" customFormat="1" ht="37.5" customHeight="1" x14ac:dyDescent="0.25">
      <c r="A10" s="50">
        <v>10</v>
      </c>
      <c r="B10" s="51">
        <v>20</v>
      </c>
      <c r="C10" s="51" t="s">
        <v>403</v>
      </c>
      <c r="D10" s="51" t="s">
        <v>404</v>
      </c>
      <c r="E10" s="53" t="s">
        <v>405</v>
      </c>
      <c r="F10" s="51" t="s">
        <v>406</v>
      </c>
      <c r="G10" s="51" t="s">
        <v>359</v>
      </c>
      <c r="H10" s="51" t="s">
        <v>407</v>
      </c>
      <c r="I10" s="54" t="s">
        <v>408</v>
      </c>
      <c r="J10" s="51" t="s">
        <v>409</v>
      </c>
      <c r="K10" s="51" t="s">
        <v>185</v>
      </c>
      <c r="L10" s="51" t="s">
        <v>354</v>
      </c>
      <c r="M10" s="55">
        <v>2000000</v>
      </c>
      <c r="N10" s="56">
        <v>44259</v>
      </c>
      <c r="O10" s="51" t="s">
        <v>355</v>
      </c>
      <c r="P10" s="56">
        <v>44227</v>
      </c>
      <c r="Q10" s="51"/>
      <c r="R10" s="56">
        <v>37070</v>
      </c>
      <c r="S10" s="56">
        <v>44264</v>
      </c>
      <c r="T10" s="51"/>
      <c r="U10" s="51"/>
      <c r="V10" s="51"/>
      <c r="W10" s="58">
        <v>10</v>
      </c>
      <c r="X10" s="58">
        <v>5</v>
      </c>
      <c r="Y10" s="58">
        <v>37516</v>
      </c>
      <c r="Z10" s="60"/>
      <c r="AA10" s="60"/>
      <c r="AB10" s="61" t="e">
        <f t="shared" si="0"/>
        <v>#DIV/0!</v>
      </c>
      <c r="AC10" s="60"/>
      <c r="AD10" s="60"/>
      <c r="AE10" s="62" t="e">
        <f t="shared" si="1"/>
        <v>#DIV/0!</v>
      </c>
    </row>
    <row r="11" spans="1:52" s="48" customFormat="1" ht="66" customHeight="1" x14ac:dyDescent="0.25">
      <c r="A11" s="50">
        <v>11</v>
      </c>
      <c r="B11" s="51">
        <v>21</v>
      </c>
      <c r="C11" s="51" t="s">
        <v>378</v>
      </c>
      <c r="D11" s="51" t="s">
        <v>410</v>
      </c>
      <c r="E11" s="51">
        <v>5916035353</v>
      </c>
      <c r="F11" s="51" t="s">
        <v>411</v>
      </c>
      <c r="G11" s="51" t="s">
        <v>350</v>
      </c>
      <c r="H11" s="51" t="s">
        <v>412</v>
      </c>
      <c r="I11" s="54" t="s">
        <v>413</v>
      </c>
      <c r="J11" s="51" t="s">
        <v>414</v>
      </c>
      <c r="K11" s="51" t="s">
        <v>187</v>
      </c>
      <c r="L11" s="51" t="s">
        <v>354</v>
      </c>
      <c r="M11" s="55">
        <v>5000000</v>
      </c>
      <c r="N11" s="56" t="s">
        <v>415</v>
      </c>
      <c r="O11" s="51" t="s">
        <v>355</v>
      </c>
      <c r="P11" s="56">
        <v>44243</v>
      </c>
      <c r="Q11" s="51"/>
      <c r="R11" s="56">
        <v>43805</v>
      </c>
      <c r="S11" s="56">
        <v>44260</v>
      </c>
      <c r="T11" s="57">
        <v>44258</v>
      </c>
      <c r="U11" s="57"/>
      <c r="V11" s="57"/>
      <c r="W11" s="58">
        <v>31</v>
      </c>
      <c r="X11" s="58">
        <v>10</v>
      </c>
      <c r="Y11" s="59">
        <v>10292.76</v>
      </c>
      <c r="Z11" s="60"/>
      <c r="AA11" s="60"/>
      <c r="AB11" s="61" t="e">
        <f t="shared" si="0"/>
        <v>#DIV/0!</v>
      </c>
      <c r="AC11" s="60"/>
      <c r="AD11" s="60"/>
      <c r="AE11" s="62" t="e">
        <f t="shared" si="1"/>
        <v>#DIV/0!</v>
      </c>
    </row>
    <row r="12" spans="1:52" s="48" customFormat="1" ht="81.75" customHeight="1" x14ac:dyDescent="0.25">
      <c r="A12" s="50">
        <v>12</v>
      </c>
      <c r="B12" s="51">
        <v>22</v>
      </c>
      <c r="C12" s="51" t="s">
        <v>416</v>
      </c>
      <c r="D12" s="51" t="s">
        <v>417</v>
      </c>
      <c r="E12" s="53" t="s">
        <v>418</v>
      </c>
      <c r="F12" s="51" t="s">
        <v>393</v>
      </c>
      <c r="G12" s="51" t="s">
        <v>350</v>
      </c>
      <c r="H12" s="51" t="s">
        <v>419</v>
      </c>
      <c r="I12" s="54" t="s">
        <v>420</v>
      </c>
      <c r="J12" s="51" t="s">
        <v>421</v>
      </c>
      <c r="K12" s="51" t="s">
        <v>103</v>
      </c>
      <c r="L12" s="51" t="s">
        <v>390</v>
      </c>
      <c r="M12" s="55">
        <v>810970</v>
      </c>
      <c r="N12" s="56">
        <v>44260</v>
      </c>
      <c r="O12" s="51" t="s">
        <v>355</v>
      </c>
      <c r="P12" s="56">
        <v>44237</v>
      </c>
      <c r="Q12" s="50"/>
      <c r="R12" s="51"/>
      <c r="S12" s="56">
        <v>44264</v>
      </c>
      <c r="T12" s="65"/>
      <c r="U12" s="65"/>
      <c r="V12" s="57"/>
      <c r="W12" s="58">
        <v>12</v>
      </c>
      <c r="X12" s="58">
        <v>3</v>
      </c>
      <c r="Y12" s="58">
        <v>13618</v>
      </c>
      <c r="Z12" s="60"/>
      <c r="AA12" s="60"/>
      <c r="AB12" s="61" t="e">
        <f t="shared" si="0"/>
        <v>#DIV/0!</v>
      </c>
      <c r="AC12" s="60"/>
      <c r="AD12" s="60"/>
      <c r="AE12" s="62" t="e">
        <f t="shared" si="1"/>
        <v>#DIV/0!</v>
      </c>
    </row>
    <row r="13" spans="1:52" s="48" customFormat="1" ht="64.5" customHeight="1" x14ac:dyDescent="0.25">
      <c r="A13" s="50">
        <v>13</v>
      </c>
      <c r="B13" s="51">
        <v>24</v>
      </c>
      <c r="C13" s="51" t="s">
        <v>422</v>
      </c>
      <c r="D13" s="51" t="s">
        <v>423</v>
      </c>
      <c r="E13" s="51">
        <v>5921035133</v>
      </c>
      <c r="F13" s="51" t="s">
        <v>424</v>
      </c>
      <c r="G13" s="51" t="s">
        <v>350</v>
      </c>
      <c r="H13" s="51" t="s">
        <v>425</v>
      </c>
      <c r="I13" s="54" t="s">
        <v>426</v>
      </c>
      <c r="J13" s="51" t="s">
        <v>427</v>
      </c>
      <c r="K13" s="51" t="s">
        <v>188</v>
      </c>
      <c r="L13" s="51" t="s">
        <v>354</v>
      </c>
      <c r="M13" s="55">
        <v>5000000</v>
      </c>
      <c r="N13" s="56" t="s">
        <v>428</v>
      </c>
      <c r="O13" s="51" t="s">
        <v>355</v>
      </c>
      <c r="P13" s="56">
        <v>44239</v>
      </c>
      <c r="Q13" s="50"/>
      <c r="R13" s="56">
        <v>43258</v>
      </c>
      <c r="S13" s="56">
        <v>44265</v>
      </c>
      <c r="T13" s="57">
        <v>44258</v>
      </c>
      <c r="U13" s="57"/>
      <c r="V13" s="57"/>
      <c r="W13" s="58">
        <v>100</v>
      </c>
      <c r="X13" s="58">
        <v>8</v>
      </c>
      <c r="Y13" s="59">
        <v>34726.480000000003</v>
      </c>
      <c r="Z13" s="60"/>
      <c r="AA13" s="60"/>
      <c r="AB13" s="61" t="e">
        <f t="shared" si="0"/>
        <v>#DIV/0!</v>
      </c>
      <c r="AC13" s="60"/>
      <c r="AD13" s="60"/>
      <c r="AE13" s="62" t="e">
        <f t="shared" si="1"/>
        <v>#DIV/0!</v>
      </c>
    </row>
    <row r="14" spans="1:52" s="48" customFormat="1" ht="44.25" customHeight="1" x14ac:dyDescent="0.25">
      <c r="A14" s="50">
        <v>14</v>
      </c>
      <c r="B14" s="51">
        <v>25</v>
      </c>
      <c r="C14" s="52" t="s">
        <v>346</v>
      </c>
      <c r="D14" s="51" t="s">
        <v>429</v>
      </c>
      <c r="E14" s="51">
        <v>5905998049</v>
      </c>
      <c r="F14" s="51" t="s">
        <v>430</v>
      </c>
      <c r="G14" s="51" t="s">
        <v>359</v>
      </c>
      <c r="H14" s="51" t="s">
        <v>431</v>
      </c>
      <c r="I14" s="54" t="s">
        <v>432</v>
      </c>
      <c r="J14" s="51" t="s">
        <v>433</v>
      </c>
      <c r="K14" s="51" t="s">
        <v>190</v>
      </c>
      <c r="L14" s="51" t="s">
        <v>354</v>
      </c>
      <c r="M14" s="55">
        <v>1972500</v>
      </c>
      <c r="N14" s="56" t="s">
        <v>428</v>
      </c>
      <c r="O14" s="51" t="s">
        <v>434</v>
      </c>
      <c r="P14" s="51"/>
      <c r="Q14" s="50"/>
      <c r="R14" s="56">
        <v>43687</v>
      </c>
      <c r="S14" s="56">
        <v>44265</v>
      </c>
      <c r="T14" s="57">
        <v>44258</v>
      </c>
      <c r="U14" s="57"/>
      <c r="V14" s="57"/>
      <c r="W14" s="58">
        <v>2</v>
      </c>
      <c r="X14" s="58">
        <v>2</v>
      </c>
      <c r="Y14" s="59">
        <v>4005</v>
      </c>
      <c r="Z14" s="60"/>
      <c r="AA14" s="60"/>
      <c r="AB14" s="61" t="e">
        <f t="shared" si="0"/>
        <v>#DIV/0!</v>
      </c>
      <c r="AC14" s="60"/>
      <c r="AD14" s="60"/>
      <c r="AE14" s="62" t="e">
        <f t="shared" si="1"/>
        <v>#DIV/0!</v>
      </c>
    </row>
    <row r="15" spans="1:52" s="48" customFormat="1" ht="52.5" customHeight="1" x14ac:dyDescent="0.25">
      <c r="A15" s="50">
        <v>15</v>
      </c>
      <c r="B15" s="51">
        <v>26</v>
      </c>
      <c r="C15" s="51" t="s">
        <v>435</v>
      </c>
      <c r="D15" s="51" t="s">
        <v>192</v>
      </c>
      <c r="E15" s="51">
        <v>5919003127</v>
      </c>
      <c r="F15" s="51" t="s">
        <v>393</v>
      </c>
      <c r="G15" s="51" t="s">
        <v>350</v>
      </c>
      <c r="H15" s="51" t="s">
        <v>436</v>
      </c>
      <c r="I15" s="54" t="s">
        <v>437</v>
      </c>
      <c r="J15" s="51" t="s">
        <v>438</v>
      </c>
      <c r="K15" s="51" t="s">
        <v>193</v>
      </c>
      <c r="L15" s="51" t="s">
        <v>390</v>
      </c>
      <c r="M15" s="55">
        <v>784000</v>
      </c>
      <c r="N15" s="56">
        <v>44260</v>
      </c>
      <c r="O15" s="51" t="s">
        <v>355</v>
      </c>
      <c r="P15" s="56">
        <v>44254</v>
      </c>
      <c r="Q15" s="51"/>
      <c r="R15" s="56">
        <v>42957</v>
      </c>
      <c r="S15" s="56">
        <v>44265</v>
      </c>
      <c r="T15" s="51"/>
      <c r="U15" s="51"/>
      <c r="V15" s="57"/>
      <c r="W15" s="58">
        <v>3</v>
      </c>
      <c r="X15" s="58">
        <v>3</v>
      </c>
      <c r="Y15" s="58">
        <v>2942.86</v>
      </c>
      <c r="Z15" s="60"/>
      <c r="AA15" s="60"/>
      <c r="AB15" s="61" t="e">
        <f t="shared" si="0"/>
        <v>#DIV/0!</v>
      </c>
      <c r="AC15" s="60"/>
      <c r="AD15" s="60"/>
      <c r="AE15" s="62" t="e">
        <f t="shared" si="1"/>
        <v>#DIV/0!</v>
      </c>
    </row>
    <row r="16" spans="1:52" s="48" customFormat="1" ht="112.5" customHeight="1" x14ac:dyDescent="0.25">
      <c r="A16" s="50">
        <v>16</v>
      </c>
      <c r="B16" s="51">
        <v>28</v>
      </c>
      <c r="C16" s="51" t="s">
        <v>439</v>
      </c>
      <c r="D16" s="51" t="s">
        <v>440</v>
      </c>
      <c r="E16" s="51">
        <v>5903074725</v>
      </c>
      <c r="F16" s="51" t="s">
        <v>441</v>
      </c>
      <c r="G16" s="51" t="s">
        <v>359</v>
      </c>
      <c r="H16" s="51" t="s">
        <v>442</v>
      </c>
      <c r="I16" s="54" t="s">
        <v>426</v>
      </c>
      <c r="J16" s="51" t="s">
        <v>427</v>
      </c>
      <c r="K16" s="51" t="s">
        <v>194</v>
      </c>
      <c r="L16" s="51" t="s">
        <v>443</v>
      </c>
      <c r="M16" s="55">
        <v>512239.21</v>
      </c>
      <c r="N16" s="56">
        <v>44264</v>
      </c>
      <c r="O16" s="51" t="s">
        <v>355</v>
      </c>
      <c r="P16" s="56">
        <v>44239</v>
      </c>
      <c r="Q16" s="51"/>
      <c r="R16" s="56">
        <v>42583</v>
      </c>
      <c r="S16" s="56">
        <v>44266</v>
      </c>
      <c r="T16" s="51"/>
      <c r="U16" s="51"/>
      <c r="V16" s="57"/>
      <c r="W16" s="58">
        <v>6</v>
      </c>
      <c r="X16" s="58">
        <v>6</v>
      </c>
      <c r="Y16" s="58">
        <v>21058.6</v>
      </c>
      <c r="Z16" s="60"/>
      <c r="AA16" s="60"/>
      <c r="AB16" s="61" t="e">
        <f t="shared" si="0"/>
        <v>#DIV/0!</v>
      </c>
      <c r="AC16" s="60"/>
      <c r="AD16" s="60"/>
      <c r="AE16" s="62" t="e">
        <f t="shared" si="1"/>
        <v>#DIV/0!</v>
      </c>
    </row>
    <row r="17" spans="1:52" s="48" customFormat="1" ht="42" customHeight="1" x14ac:dyDescent="0.25">
      <c r="A17" s="50">
        <v>17</v>
      </c>
      <c r="B17" s="51">
        <v>29</v>
      </c>
      <c r="C17" s="52" t="s">
        <v>444</v>
      </c>
      <c r="D17" s="51" t="s">
        <v>445</v>
      </c>
      <c r="E17" s="51">
        <v>5918014278</v>
      </c>
      <c r="F17" s="51" t="s">
        <v>446</v>
      </c>
      <c r="G17" s="51" t="s">
        <v>372</v>
      </c>
      <c r="H17" s="51" t="s">
        <v>447</v>
      </c>
      <c r="I17" s="54" t="s">
        <v>426</v>
      </c>
      <c r="J17" s="51" t="s">
        <v>427</v>
      </c>
      <c r="K17" s="51" t="s">
        <v>448</v>
      </c>
      <c r="L17" s="51" t="s">
        <v>443</v>
      </c>
      <c r="M17" s="55">
        <v>1984916</v>
      </c>
      <c r="N17" s="56">
        <v>44264</v>
      </c>
      <c r="O17" s="51" t="s">
        <v>355</v>
      </c>
      <c r="P17" s="56">
        <v>44237</v>
      </c>
      <c r="Q17" s="51"/>
      <c r="R17" s="56">
        <v>37277</v>
      </c>
      <c r="S17" s="56">
        <v>44266</v>
      </c>
      <c r="T17" s="51"/>
      <c r="U17" s="51"/>
      <c r="V17" s="57"/>
      <c r="W17" s="58">
        <v>11</v>
      </c>
      <c r="X17" s="58">
        <v>11</v>
      </c>
      <c r="Y17" s="58">
        <v>48031</v>
      </c>
      <c r="Z17" s="60"/>
      <c r="AA17" s="60"/>
      <c r="AB17" s="61" t="e">
        <f t="shared" si="0"/>
        <v>#DIV/0!</v>
      </c>
      <c r="AC17" s="60"/>
      <c r="AD17" s="60"/>
      <c r="AE17" s="62" t="e">
        <f t="shared" si="1"/>
        <v>#DIV/0!</v>
      </c>
    </row>
    <row r="18" spans="1:52" s="48" customFormat="1" ht="45.75" customHeight="1" x14ac:dyDescent="0.25">
      <c r="A18" s="50">
        <v>18</v>
      </c>
      <c r="B18" s="66">
        <v>31</v>
      </c>
      <c r="C18" s="52" t="s">
        <v>346</v>
      </c>
      <c r="D18" s="51" t="s">
        <v>449</v>
      </c>
      <c r="E18" s="51">
        <v>5904373380</v>
      </c>
      <c r="F18" s="51" t="s">
        <v>450</v>
      </c>
      <c r="G18" s="51" t="s">
        <v>451</v>
      </c>
      <c r="H18" s="51" t="s">
        <v>452</v>
      </c>
      <c r="I18" s="67" t="s">
        <v>453</v>
      </c>
      <c r="J18" s="51" t="s">
        <v>454</v>
      </c>
      <c r="K18" s="51" t="s">
        <v>199</v>
      </c>
      <c r="L18" s="68" t="s">
        <v>354</v>
      </c>
      <c r="M18" s="69">
        <v>900289</v>
      </c>
      <c r="N18" s="70">
        <v>44264</v>
      </c>
      <c r="O18" s="52" t="s">
        <v>355</v>
      </c>
      <c r="P18" s="70">
        <v>44256</v>
      </c>
      <c r="Q18" s="71"/>
      <c r="R18" s="70">
        <v>43580</v>
      </c>
      <c r="S18" s="70">
        <v>44266</v>
      </c>
      <c r="T18" s="71"/>
      <c r="U18" s="71"/>
      <c r="V18" s="57"/>
      <c r="W18" s="58">
        <v>2</v>
      </c>
      <c r="X18" s="58">
        <v>2</v>
      </c>
      <c r="Y18" s="58">
        <v>3000</v>
      </c>
      <c r="Z18" s="60"/>
      <c r="AA18" s="60"/>
      <c r="AB18" s="61" t="e">
        <f t="shared" si="0"/>
        <v>#DIV/0!</v>
      </c>
      <c r="AC18" s="60"/>
      <c r="AD18" s="60"/>
      <c r="AE18" s="62" t="e">
        <f t="shared" si="1"/>
        <v>#DIV/0!</v>
      </c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</row>
    <row r="19" spans="1:52" s="48" customFormat="1" ht="39.75" customHeight="1" x14ac:dyDescent="0.25">
      <c r="A19" s="50">
        <v>19</v>
      </c>
      <c r="B19" s="51">
        <v>34</v>
      </c>
      <c r="C19" s="52" t="s">
        <v>455</v>
      </c>
      <c r="D19" s="51" t="s">
        <v>456</v>
      </c>
      <c r="E19" s="53" t="s">
        <v>457</v>
      </c>
      <c r="F19" s="51" t="s">
        <v>458</v>
      </c>
      <c r="G19" s="51" t="s">
        <v>359</v>
      </c>
      <c r="H19" s="51" t="s">
        <v>459</v>
      </c>
      <c r="I19" s="51" t="s">
        <v>460</v>
      </c>
      <c r="J19" s="51" t="s">
        <v>461</v>
      </c>
      <c r="K19" s="51" t="s">
        <v>200</v>
      </c>
      <c r="L19" s="51" t="s">
        <v>354</v>
      </c>
      <c r="M19" s="55">
        <v>4665158.88</v>
      </c>
      <c r="N19" s="56" t="s">
        <v>462</v>
      </c>
      <c r="O19" s="51" t="s">
        <v>355</v>
      </c>
      <c r="P19" s="56">
        <v>44238</v>
      </c>
      <c r="Q19" s="51"/>
      <c r="R19" s="56">
        <v>36927</v>
      </c>
      <c r="S19" s="56">
        <v>44267</v>
      </c>
      <c r="T19" s="56">
        <v>44257</v>
      </c>
      <c r="U19" s="56"/>
      <c r="V19" s="57"/>
      <c r="W19" s="58">
        <v>4</v>
      </c>
      <c r="X19" s="58">
        <v>2</v>
      </c>
      <c r="Y19" s="73">
        <v>10299.73712</v>
      </c>
      <c r="Z19" s="60"/>
      <c r="AA19" s="60"/>
      <c r="AB19" s="61" t="e">
        <f t="shared" si="0"/>
        <v>#DIV/0!</v>
      </c>
      <c r="AC19" s="60"/>
      <c r="AD19" s="60"/>
      <c r="AE19" s="62" t="e">
        <f t="shared" si="1"/>
        <v>#DIV/0!</v>
      </c>
    </row>
    <row r="20" spans="1:52" s="48" customFormat="1" ht="35.25" customHeight="1" x14ac:dyDescent="0.25">
      <c r="A20" s="50">
        <v>20</v>
      </c>
      <c r="B20" s="51">
        <v>35</v>
      </c>
      <c r="C20" s="51" t="s">
        <v>463</v>
      </c>
      <c r="D20" s="74" t="s">
        <v>464</v>
      </c>
      <c r="E20" s="53" t="s">
        <v>465</v>
      </c>
      <c r="F20" s="51" t="s">
        <v>466</v>
      </c>
      <c r="G20" s="51" t="s">
        <v>350</v>
      </c>
      <c r="H20" s="51" t="s">
        <v>467</v>
      </c>
      <c r="I20" s="54" t="s">
        <v>468</v>
      </c>
      <c r="J20" s="51" t="s">
        <v>469</v>
      </c>
      <c r="K20" s="51" t="s">
        <v>202</v>
      </c>
      <c r="L20" s="51" t="s">
        <v>354</v>
      </c>
      <c r="M20" s="55">
        <v>1043625</v>
      </c>
      <c r="N20" s="56" t="s">
        <v>470</v>
      </c>
      <c r="O20" s="51" t="s">
        <v>355</v>
      </c>
      <c r="P20" s="56">
        <v>44252</v>
      </c>
      <c r="Q20" s="51"/>
      <c r="R20" s="56">
        <v>43399</v>
      </c>
      <c r="S20" s="56">
        <v>44267</v>
      </c>
      <c r="T20" s="57">
        <v>44259</v>
      </c>
      <c r="U20" s="57"/>
      <c r="V20" s="57"/>
      <c r="W20" s="58">
        <v>3</v>
      </c>
      <c r="X20" s="58">
        <v>2</v>
      </c>
      <c r="Y20" s="58">
        <v>2087.25</v>
      </c>
      <c r="Z20" s="60"/>
      <c r="AA20" s="60"/>
      <c r="AB20" s="61" t="e">
        <f t="shared" si="0"/>
        <v>#DIV/0!</v>
      </c>
      <c r="AC20" s="60"/>
      <c r="AD20" s="60"/>
      <c r="AE20" s="62" t="e">
        <f t="shared" si="1"/>
        <v>#DIV/0!</v>
      </c>
    </row>
    <row r="21" spans="1:52" s="48" customFormat="1" ht="43.5" customHeight="1" x14ac:dyDescent="0.25">
      <c r="A21" s="50">
        <v>21</v>
      </c>
      <c r="B21" s="58">
        <v>37</v>
      </c>
      <c r="C21" s="51" t="s">
        <v>416</v>
      </c>
      <c r="D21" s="51" t="s">
        <v>471</v>
      </c>
      <c r="E21" s="52">
        <v>5933007444</v>
      </c>
      <c r="F21" s="51" t="s">
        <v>472</v>
      </c>
      <c r="G21" s="52" t="s">
        <v>451</v>
      </c>
      <c r="H21" s="74" t="s">
        <v>473</v>
      </c>
      <c r="I21" s="54" t="s">
        <v>474</v>
      </c>
      <c r="J21" s="52" t="s">
        <v>475</v>
      </c>
      <c r="K21" s="51" t="s">
        <v>204</v>
      </c>
      <c r="L21" s="51" t="s">
        <v>354</v>
      </c>
      <c r="M21" s="69">
        <v>1220877</v>
      </c>
      <c r="N21" s="70">
        <v>44265</v>
      </c>
      <c r="O21" s="75"/>
      <c r="P21" s="75"/>
      <c r="Q21" s="71"/>
      <c r="R21" s="70">
        <v>42583</v>
      </c>
      <c r="S21" s="70">
        <v>44267</v>
      </c>
      <c r="T21" s="71"/>
      <c r="U21" s="71"/>
      <c r="V21" s="57"/>
      <c r="W21" s="58">
        <v>2</v>
      </c>
      <c r="X21" s="58">
        <v>2</v>
      </c>
      <c r="Y21" s="58">
        <v>2442</v>
      </c>
      <c r="Z21" s="60"/>
      <c r="AA21" s="60"/>
      <c r="AB21" s="61" t="e">
        <f t="shared" si="0"/>
        <v>#DIV/0!</v>
      </c>
      <c r="AC21" s="60"/>
      <c r="AD21" s="60"/>
      <c r="AE21" s="62" t="e">
        <f t="shared" si="1"/>
        <v>#DIV/0!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</row>
    <row r="22" spans="1:52" s="48" customFormat="1" ht="38.25" customHeight="1" x14ac:dyDescent="0.25">
      <c r="A22" s="50">
        <v>22</v>
      </c>
      <c r="B22" s="58">
        <v>40</v>
      </c>
      <c r="C22" s="52" t="s">
        <v>476</v>
      </c>
      <c r="D22" s="51" t="s">
        <v>477</v>
      </c>
      <c r="E22" s="52">
        <v>5921034309</v>
      </c>
      <c r="F22" s="74" t="s">
        <v>478</v>
      </c>
      <c r="G22" s="52" t="s">
        <v>350</v>
      </c>
      <c r="H22" s="51" t="s">
        <v>479</v>
      </c>
      <c r="I22" s="76" t="s">
        <v>480</v>
      </c>
      <c r="J22" s="51" t="s">
        <v>481</v>
      </c>
      <c r="K22" s="51" t="s">
        <v>206</v>
      </c>
      <c r="L22" s="51" t="s">
        <v>482</v>
      </c>
      <c r="M22" s="69">
        <v>1114982</v>
      </c>
      <c r="N22" s="70">
        <v>44265</v>
      </c>
      <c r="O22" s="52" t="s">
        <v>355</v>
      </c>
      <c r="P22" s="70">
        <v>44252</v>
      </c>
      <c r="Q22" s="52"/>
      <c r="R22" s="70">
        <v>42892</v>
      </c>
      <c r="S22" s="70">
        <v>44267</v>
      </c>
      <c r="T22" s="52"/>
      <c r="U22" s="52"/>
      <c r="V22" s="57"/>
      <c r="W22" s="58">
        <v>44</v>
      </c>
      <c r="X22" s="58">
        <v>2</v>
      </c>
      <c r="Y22" s="58">
        <v>357233</v>
      </c>
      <c r="Z22" s="60"/>
      <c r="AA22" s="60"/>
      <c r="AB22" s="61" t="e">
        <f t="shared" si="0"/>
        <v>#DIV/0!</v>
      </c>
      <c r="AC22" s="60"/>
      <c r="AD22" s="60"/>
      <c r="AE22" s="62" t="e">
        <f t="shared" si="1"/>
        <v>#DIV/0!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</row>
    <row r="23" spans="1:52" s="48" customFormat="1" ht="46.5" customHeight="1" x14ac:dyDescent="0.25">
      <c r="A23" s="50">
        <v>23</v>
      </c>
      <c r="B23" s="58">
        <v>41</v>
      </c>
      <c r="C23" s="52" t="s">
        <v>346</v>
      </c>
      <c r="D23" s="51" t="s">
        <v>483</v>
      </c>
      <c r="E23" s="52">
        <v>5906047938</v>
      </c>
      <c r="F23" s="51" t="s">
        <v>484</v>
      </c>
      <c r="G23" s="52" t="s">
        <v>451</v>
      </c>
      <c r="H23" s="51" t="s">
        <v>485</v>
      </c>
      <c r="I23" s="54" t="s">
        <v>486</v>
      </c>
      <c r="J23" s="51" t="s">
        <v>487</v>
      </c>
      <c r="K23" s="77" t="s">
        <v>207</v>
      </c>
      <c r="L23" s="51" t="s">
        <v>354</v>
      </c>
      <c r="M23" s="69">
        <v>1675000</v>
      </c>
      <c r="N23" s="70">
        <v>44266</v>
      </c>
      <c r="O23" s="52" t="s">
        <v>355</v>
      </c>
      <c r="P23" s="70">
        <v>44258</v>
      </c>
      <c r="Q23" s="71"/>
      <c r="R23" s="70">
        <v>42583</v>
      </c>
      <c r="S23" s="57">
        <v>44270</v>
      </c>
      <c r="T23" s="71"/>
      <c r="U23" s="71"/>
      <c r="V23" s="78"/>
      <c r="W23" s="58">
        <v>3</v>
      </c>
      <c r="X23" s="58">
        <v>3</v>
      </c>
      <c r="Y23" s="58"/>
      <c r="Z23" s="60"/>
      <c r="AA23" s="60"/>
      <c r="AB23" s="61" t="e">
        <f t="shared" si="0"/>
        <v>#DIV/0!</v>
      </c>
      <c r="AC23" s="60"/>
      <c r="AD23" s="60"/>
      <c r="AE23" s="62" t="e">
        <f t="shared" si="1"/>
        <v>#DIV/0!</v>
      </c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</row>
    <row r="24" spans="1:52" s="48" customFormat="1" ht="76.5" customHeight="1" x14ac:dyDescent="0.25">
      <c r="A24" s="50">
        <v>24</v>
      </c>
      <c r="B24" s="51">
        <v>42</v>
      </c>
      <c r="C24" s="51" t="s">
        <v>488</v>
      </c>
      <c r="D24" s="51" t="s">
        <v>489</v>
      </c>
      <c r="E24" s="53" t="s">
        <v>490</v>
      </c>
      <c r="F24" s="51" t="s">
        <v>491</v>
      </c>
      <c r="G24" s="51" t="s">
        <v>359</v>
      </c>
      <c r="H24" s="51" t="s">
        <v>492</v>
      </c>
      <c r="I24" s="54" t="s">
        <v>493</v>
      </c>
      <c r="J24" s="51" t="s">
        <v>494</v>
      </c>
      <c r="K24" s="51" t="s">
        <v>210</v>
      </c>
      <c r="L24" s="51" t="s">
        <v>354</v>
      </c>
      <c r="M24" s="55">
        <v>4185963.5</v>
      </c>
      <c r="N24" s="56" t="s">
        <v>495</v>
      </c>
      <c r="O24" s="51" t="s">
        <v>355</v>
      </c>
      <c r="P24" s="56">
        <v>44243</v>
      </c>
      <c r="Q24" s="51"/>
      <c r="R24" s="56">
        <v>41569</v>
      </c>
      <c r="S24" s="56">
        <v>44267</v>
      </c>
      <c r="T24" s="56" t="s">
        <v>496</v>
      </c>
      <c r="U24" s="56"/>
      <c r="V24" s="57"/>
      <c r="W24" s="58">
        <v>14</v>
      </c>
      <c r="X24" s="58">
        <v>6</v>
      </c>
      <c r="Y24" s="58">
        <v>8507</v>
      </c>
      <c r="Z24" s="60"/>
      <c r="AA24" s="60"/>
      <c r="AB24" s="61" t="e">
        <f t="shared" si="0"/>
        <v>#DIV/0!</v>
      </c>
      <c r="AC24" s="60"/>
      <c r="AD24" s="60"/>
      <c r="AE24" s="62" t="e">
        <f t="shared" si="1"/>
        <v>#DIV/0!</v>
      </c>
    </row>
    <row r="25" spans="1:52" s="48" customFormat="1" ht="42.75" customHeight="1" x14ac:dyDescent="0.25">
      <c r="A25" s="50">
        <v>25</v>
      </c>
      <c r="B25" s="58">
        <v>45</v>
      </c>
      <c r="C25" s="52" t="s">
        <v>455</v>
      </c>
      <c r="D25" s="51" t="s">
        <v>211</v>
      </c>
      <c r="E25" s="79" t="s">
        <v>497</v>
      </c>
      <c r="F25" s="51" t="s">
        <v>498</v>
      </c>
      <c r="G25" s="52" t="s">
        <v>350</v>
      </c>
      <c r="H25" s="51" t="s">
        <v>499</v>
      </c>
      <c r="I25" s="76" t="s">
        <v>500</v>
      </c>
      <c r="J25" s="51" t="s">
        <v>501</v>
      </c>
      <c r="K25" s="51" t="s">
        <v>97</v>
      </c>
      <c r="L25" s="51" t="s">
        <v>354</v>
      </c>
      <c r="M25" s="69">
        <v>5000000</v>
      </c>
      <c r="N25" s="70">
        <v>44266</v>
      </c>
      <c r="O25" s="52" t="s">
        <v>355</v>
      </c>
      <c r="P25" s="70">
        <v>44265</v>
      </c>
      <c r="Q25" s="52"/>
      <c r="R25" s="52"/>
      <c r="S25" s="57">
        <v>44270</v>
      </c>
      <c r="T25" s="52"/>
      <c r="U25" s="52"/>
      <c r="V25" s="58"/>
      <c r="W25" s="58">
        <v>25</v>
      </c>
      <c r="X25" s="58">
        <v>2</v>
      </c>
      <c r="Y25" s="58">
        <v>10450</v>
      </c>
      <c r="Z25" s="60"/>
      <c r="AA25" s="60"/>
      <c r="AB25" s="61" t="e">
        <f t="shared" si="0"/>
        <v>#DIV/0!</v>
      </c>
      <c r="AC25" s="60"/>
      <c r="AD25" s="60"/>
      <c r="AE25" s="62" t="e">
        <f t="shared" si="1"/>
        <v>#DIV/0!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52" ht="49.5" customHeight="1" x14ac:dyDescent="0.25">
      <c r="A26" s="50">
        <v>27</v>
      </c>
      <c r="B26" s="51">
        <v>47</v>
      </c>
      <c r="C26" s="52" t="s">
        <v>502</v>
      </c>
      <c r="D26" s="66" t="s">
        <v>503</v>
      </c>
      <c r="E26" s="51">
        <v>5948035934</v>
      </c>
      <c r="F26" s="51" t="s">
        <v>504</v>
      </c>
      <c r="G26" s="51" t="s">
        <v>359</v>
      </c>
      <c r="H26" s="51" t="s">
        <v>505</v>
      </c>
      <c r="I26" s="54" t="s">
        <v>506</v>
      </c>
      <c r="J26" s="51" t="s">
        <v>507</v>
      </c>
      <c r="K26" s="51" t="s">
        <v>212</v>
      </c>
      <c r="L26" s="51" t="s">
        <v>354</v>
      </c>
      <c r="M26" s="55">
        <v>678618.84</v>
      </c>
      <c r="N26" s="56" t="s">
        <v>508</v>
      </c>
      <c r="O26" s="51" t="s">
        <v>355</v>
      </c>
      <c r="P26" s="56">
        <v>44236</v>
      </c>
      <c r="Q26" s="51"/>
      <c r="R26" s="56">
        <v>42583</v>
      </c>
      <c r="S26" s="56">
        <v>44270</v>
      </c>
      <c r="T26" s="56">
        <v>44259</v>
      </c>
      <c r="U26" s="56"/>
      <c r="V26" s="57"/>
      <c r="W26" s="58">
        <v>4</v>
      </c>
      <c r="X26" s="58">
        <v>4</v>
      </c>
      <c r="Y26" s="58">
        <v>1357.24</v>
      </c>
      <c r="Z26" s="60"/>
      <c r="AA26" s="60"/>
      <c r="AB26" s="61" t="e">
        <f t="shared" si="0"/>
        <v>#DIV/0!</v>
      </c>
      <c r="AC26" s="60"/>
      <c r="AD26" s="60"/>
      <c r="AE26" s="62" t="e">
        <f t="shared" si="1"/>
        <v>#DIV/0!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</row>
    <row r="27" spans="1:52" ht="35.25" customHeight="1" x14ac:dyDescent="0.25">
      <c r="A27" s="50">
        <v>28</v>
      </c>
      <c r="B27" s="81">
        <v>49</v>
      </c>
      <c r="C27" s="81" t="s">
        <v>509</v>
      </c>
      <c r="D27" s="66" t="s">
        <v>213</v>
      </c>
      <c r="E27" s="82">
        <v>594806419236</v>
      </c>
      <c r="F27" s="65" t="s">
        <v>510</v>
      </c>
      <c r="G27" s="81" t="s">
        <v>451</v>
      </c>
      <c r="H27" s="66" t="s">
        <v>511</v>
      </c>
      <c r="I27" s="83" t="s">
        <v>512</v>
      </c>
      <c r="J27" s="81" t="s">
        <v>513</v>
      </c>
      <c r="K27" s="81" t="s">
        <v>214</v>
      </c>
      <c r="L27" s="81" t="s">
        <v>354</v>
      </c>
      <c r="M27" s="84">
        <v>493216.08</v>
      </c>
      <c r="N27" s="85" t="s">
        <v>514</v>
      </c>
      <c r="O27" s="81" t="s">
        <v>355</v>
      </c>
      <c r="P27" s="85">
        <v>44242</v>
      </c>
      <c r="Q27" s="86"/>
      <c r="R27" s="85">
        <v>42583</v>
      </c>
      <c r="S27" s="85">
        <v>44267</v>
      </c>
      <c r="T27" s="85">
        <v>44266</v>
      </c>
      <c r="U27" s="85"/>
      <c r="V27" s="85"/>
      <c r="W27" s="81">
        <v>3</v>
      </c>
      <c r="X27" s="81">
        <v>3</v>
      </c>
      <c r="Y27" s="87">
        <v>3356.08</v>
      </c>
      <c r="Z27" s="60"/>
      <c r="AA27" s="60"/>
      <c r="AB27" s="61" t="e">
        <f t="shared" si="0"/>
        <v>#DIV/0!</v>
      </c>
      <c r="AC27" s="60"/>
      <c r="AD27" s="60"/>
      <c r="AE27" s="62" t="e">
        <f t="shared" si="1"/>
        <v>#DIV/0!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</row>
    <row r="28" spans="1:52" ht="48.75" customHeight="1" x14ac:dyDescent="0.25">
      <c r="A28" s="50">
        <v>30</v>
      </c>
      <c r="B28" s="51">
        <v>51</v>
      </c>
      <c r="C28" s="52" t="s">
        <v>346</v>
      </c>
      <c r="D28" s="88" t="s">
        <v>515</v>
      </c>
      <c r="E28" s="51">
        <v>5907027941</v>
      </c>
      <c r="F28" s="51" t="s">
        <v>516</v>
      </c>
      <c r="G28" s="51" t="s">
        <v>359</v>
      </c>
      <c r="H28" s="66" t="s">
        <v>517</v>
      </c>
      <c r="I28" s="51" t="s">
        <v>400</v>
      </c>
      <c r="J28" s="51" t="s">
        <v>518</v>
      </c>
      <c r="K28" s="51" t="s">
        <v>215</v>
      </c>
      <c r="L28" s="81" t="s">
        <v>354</v>
      </c>
      <c r="M28" s="55">
        <v>5000000</v>
      </c>
      <c r="N28" s="56" t="s">
        <v>519</v>
      </c>
      <c r="O28" s="51" t="s">
        <v>355</v>
      </c>
      <c r="P28" s="56">
        <v>44265</v>
      </c>
      <c r="Q28" s="51"/>
      <c r="R28" s="56">
        <v>42583</v>
      </c>
      <c r="S28" s="56">
        <v>44271</v>
      </c>
      <c r="T28" s="56">
        <v>44265</v>
      </c>
      <c r="U28" s="56"/>
      <c r="V28" s="57"/>
      <c r="W28" s="58">
        <v>6</v>
      </c>
      <c r="X28" s="58">
        <v>6</v>
      </c>
      <c r="Y28" s="59">
        <v>20056</v>
      </c>
      <c r="Z28" s="60"/>
      <c r="AA28" s="60"/>
      <c r="AB28" s="61" t="e">
        <f t="shared" si="0"/>
        <v>#DIV/0!</v>
      </c>
      <c r="AC28" s="60"/>
      <c r="AD28" s="60"/>
      <c r="AE28" s="62" t="e">
        <f t="shared" si="1"/>
        <v>#DIV/0!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</row>
    <row r="29" spans="1:52" ht="51.75" customHeight="1" x14ac:dyDescent="0.25">
      <c r="A29" s="50">
        <v>31</v>
      </c>
      <c r="B29" s="58">
        <v>56</v>
      </c>
      <c r="C29" s="52" t="s">
        <v>346</v>
      </c>
      <c r="D29" s="51" t="s">
        <v>92</v>
      </c>
      <c r="E29" s="58">
        <v>5904330298</v>
      </c>
      <c r="F29" s="66" t="s">
        <v>520</v>
      </c>
      <c r="G29" s="58" t="s">
        <v>451</v>
      </c>
      <c r="H29" s="66" t="s">
        <v>521</v>
      </c>
      <c r="I29" s="54" t="s">
        <v>522</v>
      </c>
      <c r="J29" s="66" t="s">
        <v>523</v>
      </c>
      <c r="K29" s="58" t="s">
        <v>216</v>
      </c>
      <c r="L29" s="81" t="s">
        <v>354</v>
      </c>
      <c r="M29" s="69">
        <v>642642.01</v>
      </c>
      <c r="N29" s="57">
        <v>44267</v>
      </c>
      <c r="O29" s="58" t="s">
        <v>355</v>
      </c>
      <c r="P29" s="57">
        <v>44256</v>
      </c>
      <c r="Q29" s="78"/>
      <c r="R29" s="57">
        <v>42583</v>
      </c>
      <c r="S29" s="57">
        <v>44271</v>
      </c>
      <c r="T29" s="58"/>
      <c r="U29" s="58"/>
      <c r="V29" s="57"/>
      <c r="W29" s="58">
        <v>33</v>
      </c>
      <c r="X29" s="58">
        <v>2</v>
      </c>
      <c r="Y29" s="58">
        <v>26000</v>
      </c>
      <c r="Z29" s="60"/>
      <c r="AA29" s="60"/>
      <c r="AB29" s="61" t="e">
        <f t="shared" si="0"/>
        <v>#DIV/0!</v>
      </c>
      <c r="AC29" s="60"/>
      <c r="AD29" s="60"/>
      <c r="AE29" s="62" t="e">
        <f t="shared" si="1"/>
        <v>#DIV/0!</v>
      </c>
    </row>
    <row r="30" spans="1:52" ht="56.25" customHeight="1" x14ac:dyDescent="0.25">
      <c r="A30" s="50">
        <v>32</v>
      </c>
      <c r="B30" s="58">
        <v>58</v>
      </c>
      <c r="C30" s="52" t="s">
        <v>346</v>
      </c>
      <c r="D30" s="89" t="s">
        <v>524</v>
      </c>
      <c r="E30" s="58">
        <v>5904087678</v>
      </c>
      <c r="F30" s="90" t="s">
        <v>525</v>
      </c>
      <c r="G30" s="66" t="s">
        <v>451</v>
      </c>
      <c r="H30" s="51" t="s">
        <v>526</v>
      </c>
      <c r="I30" s="91" t="s">
        <v>527</v>
      </c>
      <c r="J30" s="66" t="s">
        <v>528</v>
      </c>
      <c r="K30" s="73" t="s">
        <v>217</v>
      </c>
      <c r="L30" s="51" t="s">
        <v>354</v>
      </c>
      <c r="M30" s="69">
        <v>283650</v>
      </c>
      <c r="N30" s="57">
        <v>44270</v>
      </c>
      <c r="O30" s="58" t="s">
        <v>355</v>
      </c>
      <c r="P30" s="92">
        <v>44256</v>
      </c>
      <c r="Q30" s="73"/>
      <c r="R30" s="57">
        <v>37830</v>
      </c>
      <c r="S30" s="57">
        <v>44272</v>
      </c>
      <c r="T30" s="78"/>
      <c r="U30" s="78"/>
      <c r="V30" s="57"/>
      <c r="W30" s="58">
        <v>2</v>
      </c>
      <c r="X30" s="58">
        <v>2</v>
      </c>
      <c r="Y30" s="58">
        <v>567.29999999999995</v>
      </c>
      <c r="Z30" s="60"/>
      <c r="AA30" s="60"/>
      <c r="AB30" s="61" t="e">
        <f t="shared" si="0"/>
        <v>#DIV/0!</v>
      </c>
      <c r="AC30" s="60"/>
      <c r="AD30" s="60"/>
      <c r="AE30" s="62" t="e">
        <f t="shared" si="1"/>
        <v>#DIV/0!</v>
      </c>
    </row>
    <row r="31" spans="1:52" ht="101.25" customHeight="1" x14ac:dyDescent="0.25">
      <c r="A31" s="50">
        <v>33</v>
      </c>
      <c r="B31" s="58">
        <v>59</v>
      </c>
      <c r="C31" s="52" t="s">
        <v>346</v>
      </c>
      <c r="D31" s="74" t="s">
        <v>529</v>
      </c>
      <c r="E31" s="58">
        <v>5902991567</v>
      </c>
      <c r="F31" s="66" t="s">
        <v>530</v>
      </c>
      <c r="G31" s="58" t="s">
        <v>451</v>
      </c>
      <c r="H31" s="74" t="s">
        <v>531</v>
      </c>
      <c r="I31" s="93" t="s">
        <v>532</v>
      </c>
      <c r="J31" s="66" t="s">
        <v>481</v>
      </c>
      <c r="K31" s="66" t="s">
        <v>218</v>
      </c>
      <c r="L31" s="81" t="s">
        <v>390</v>
      </c>
      <c r="M31" s="69">
        <v>1200000</v>
      </c>
      <c r="N31" s="57">
        <v>44270</v>
      </c>
      <c r="O31" s="58" t="s">
        <v>355</v>
      </c>
      <c r="P31" s="57">
        <v>44246</v>
      </c>
      <c r="Q31" s="94"/>
      <c r="R31" s="57">
        <v>42583</v>
      </c>
      <c r="S31" s="57">
        <v>44272</v>
      </c>
      <c r="T31" s="78"/>
      <c r="U31" s="78"/>
      <c r="V31" s="95"/>
      <c r="W31" s="58">
        <v>22</v>
      </c>
      <c r="X31" s="58">
        <v>2</v>
      </c>
      <c r="Y31" s="78"/>
      <c r="Z31" s="60"/>
      <c r="AA31" s="60"/>
      <c r="AB31" s="61" t="e">
        <f t="shared" si="0"/>
        <v>#DIV/0!</v>
      </c>
      <c r="AC31" s="60"/>
      <c r="AD31" s="60"/>
      <c r="AE31" s="62" t="e">
        <f t="shared" si="1"/>
        <v>#DIV/0!</v>
      </c>
    </row>
    <row r="32" spans="1:52" ht="81" customHeight="1" x14ac:dyDescent="0.25">
      <c r="A32" s="50">
        <v>34</v>
      </c>
      <c r="B32" s="66">
        <v>60</v>
      </c>
      <c r="C32" s="66" t="s">
        <v>533</v>
      </c>
      <c r="D32" s="51" t="s">
        <v>220</v>
      </c>
      <c r="E32" s="96" t="s">
        <v>534</v>
      </c>
      <c r="F32" s="66" t="s">
        <v>535</v>
      </c>
      <c r="G32" s="66" t="s">
        <v>350</v>
      </c>
      <c r="H32" s="51" t="s">
        <v>536</v>
      </c>
      <c r="I32" s="97" t="s">
        <v>537</v>
      </c>
      <c r="J32" s="66" t="s">
        <v>538</v>
      </c>
      <c r="K32" s="66" t="s">
        <v>219</v>
      </c>
      <c r="L32" s="81" t="s">
        <v>354</v>
      </c>
      <c r="M32" s="55">
        <v>59100</v>
      </c>
      <c r="N32" s="98">
        <v>44270</v>
      </c>
      <c r="O32" s="66" t="s">
        <v>355</v>
      </c>
      <c r="P32" s="98">
        <v>44256</v>
      </c>
      <c r="Q32" s="66"/>
      <c r="R32" s="98">
        <v>43117</v>
      </c>
      <c r="S32" s="98">
        <v>44272</v>
      </c>
      <c r="T32" s="66"/>
      <c r="U32" s="66"/>
      <c r="V32" s="98"/>
      <c r="W32" s="66">
        <v>2</v>
      </c>
      <c r="X32" s="66">
        <v>2</v>
      </c>
      <c r="Y32" s="66">
        <v>356</v>
      </c>
      <c r="Z32" s="99"/>
      <c r="AA32" s="99"/>
      <c r="AB32" s="61" t="e">
        <f t="shared" si="0"/>
        <v>#DIV/0!</v>
      </c>
      <c r="AC32" s="99"/>
      <c r="AD32" s="99"/>
      <c r="AE32" s="62" t="e">
        <f t="shared" si="1"/>
        <v>#DIV/0!</v>
      </c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</row>
    <row r="33" spans="1:52" ht="49.5" customHeight="1" x14ac:dyDescent="0.25">
      <c r="A33" s="50">
        <v>35</v>
      </c>
      <c r="B33" s="51">
        <v>61</v>
      </c>
      <c r="C33" s="51" t="s">
        <v>539</v>
      </c>
      <c r="D33" s="74" t="s">
        <v>540</v>
      </c>
      <c r="E33" s="51">
        <v>5944204966</v>
      </c>
      <c r="F33" s="51" t="s">
        <v>450</v>
      </c>
      <c r="G33" s="51" t="s">
        <v>451</v>
      </c>
      <c r="H33" s="89" t="s">
        <v>541</v>
      </c>
      <c r="I33" s="97" t="s">
        <v>542</v>
      </c>
      <c r="J33" s="51" t="s">
        <v>543</v>
      </c>
      <c r="K33" s="51" t="s">
        <v>221</v>
      </c>
      <c r="L33" s="81" t="s">
        <v>354</v>
      </c>
      <c r="M33" s="55">
        <v>451354</v>
      </c>
      <c r="N33" s="56" t="s">
        <v>544</v>
      </c>
      <c r="O33" s="51" t="s">
        <v>434</v>
      </c>
      <c r="P33" s="56"/>
      <c r="Q33" s="50"/>
      <c r="R33" s="56">
        <v>42583</v>
      </c>
      <c r="S33" s="57">
        <v>44272</v>
      </c>
      <c r="T33" s="56">
        <v>44266</v>
      </c>
      <c r="U33" s="56"/>
      <c r="V33" s="57"/>
      <c r="W33" s="58">
        <v>2</v>
      </c>
      <c r="X33" s="58">
        <v>2</v>
      </c>
      <c r="Y33" s="58">
        <v>2560</v>
      </c>
      <c r="Z33" s="60"/>
      <c r="AA33" s="60"/>
      <c r="AB33" s="61" t="e">
        <f t="shared" si="0"/>
        <v>#DIV/0!</v>
      </c>
      <c r="AC33" s="60"/>
      <c r="AD33" s="60"/>
      <c r="AE33" s="62" t="e">
        <f t="shared" si="1"/>
        <v>#DIV/0!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s="80" customFormat="1" ht="88.5" customHeight="1" x14ac:dyDescent="0.25">
      <c r="A34" s="50">
        <v>36</v>
      </c>
      <c r="B34" s="58">
        <v>62</v>
      </c>
      <c r="C34" s="58" t="s">
        <v>545</v>
      </c>
      <c r="D34" s="66" t="s">
        <v>546</v>
      </c>
      <c r="E34" s="101">
        <v>5919021461</v>
      </c>
      <c r="F34" s="74" t="s">
        <v>450</v>
      </c>
      <c r="G34" s="66" t="s">
        <v>350</v>
      </c>
      <c r="H34" s="74" t="s">
        <v>547</v>
      </c>
      <c r="I34" s="97" t="s">
        <v>548</v>
      </c>
      <c r="J34" s="66" t="s">
        <v>549</v>
      </c>
      <c r="K34" s="66" t="s">
        <v>222</v>
      </c>
      <c r="L34" s="81" t="s">
        <v>354</v>
      </c>
      <c r="M34" s="69">
        <v>1435151.9</v>
      </c>
      <c r="N34" s="57">
        <v>44270</v>
      </c>
      <c r="O34" s="58"/>
      <c r="P34" s="58"/>
      <c r="Q34" s="102"/>
      <c r="R34" s="57">
        <v>41304</v>
      </c>
      <c r="S34" s="57">
        <v>44272</v>
      </c>
      <c r="T34" s="58"/>
      <c r="U34" s="58"/>
      <c r="V34" s="95"/>
      <c r="W34" s="66">
        <v>2</v>
      </c>
      <c r="X34" s="66">
        <v>2</v>
      </c>
      <c r="Y34" s="58">
        <v>2870.3</v>
      </c>
      <c r="Z34" s="60"/>
      <c r="AA34" s="60"/>
      <c r="AB34" s="61" t="e">
        <f t="shared" si="0"/>
        <v>#DIV/0!</v>
      </c>
      <c r="AC34" s="60"/>
      <c r="AD34" s="60"/>
      <c r="AE34" s="62" t="e">
        <f t="shared" si="1"/>
        <v>#DIV/0!</v>
      </c>
    </row>
    <row r="35" spans="1:52" s="105" customFormat="1" ht="39" customHeight="1" x14ac:dyDescent="0.25">
      <c r="A35" s="50">
        <v>37</v>
      </c>
      <c r="B35" s="51">
        <v>63</v>
      </c>
      <c r="C35" s="51" t="s">
        <v>444</v>
      </c>
      <c r="D35" s="103" t="s">
        <v>550</v>
      </c>
      <c r="E35" s="51">
        <v>5918011446</v>
      </c>
      <c r="F35" s="51" t="s">
        <v>551</v>
      </c>
      <c r="G35" s="51" t="s">
        <v>359</v>
      </c>
      <c r="H35" s="51" t="s">
        <v>552</v>
      </c>
      <c r="I35" s="97" t="s">
        <v>553</v>
      </c>
      <c r="J35" s="51" t="s">
        <v>554</v>
      </c>
      <c r="K35" s="51" t="s">
        <v>223</v>
      </c>
      <c r="L35" s="81" t="s">
        <v>354</v>
      </c>
      <c r="M35" s="55">
        <v>3092153</v>
      </c>
      <c r="N35" s="56" t="s">
        <v>544</v>
      </c>
      <c r="O35" s="51" t="s">
        <v>355</v>
      </c>
      <c r="P35" s="56">
        <v>44252</v>
      </c>
      <c r="Q35" s="51"/>
      <c r="R35" s="56">
        <v>42583</v>
      </c>
      <c r="S35" s="56">
        <v>44272</v>
      </c>
      <c r="T35" s="56">
        <v>44266</v>
      </c>
      <c r="U35" s="56"/>
      <c r="V35" s="57"/>
      <c r="W35" s="58">
        <v>14</v>
      </c>
      <c r="X35" s="58">
        <v>5</v>
      </c>
      <c r="Y35" s="104">
        <v>156354</v>
      </c>
      <c r="Z35" s="60"/>
      <c r="AA35" s="60"/>
      <c r="AB35" s="61" t="e">
        <f t="shared" si="0"/>
        <v>#DIV/0!</v>
      </c>
      <c r="AC35" s="60"/>
      <c r="AD35" s="60"/>
      <c r="AE35" s="62" t="e">
        <f t="shared" si="1"/>
        <v>#DIV/0!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s="80" customFormat="1" ht="69" customHeight="1" x14ac:dyDescent="0.25">
      <c r="A36" s="50">
        <v>38</v>
      </c>
      <c r="B36" s="66">
        <v>65</v>
      </c>
      <c r="C36" s="58" t="s">
        <v>555</v>
      </c>
      <c r="D36" s="66" t="s">
        <v>556</v>
      </c>
      <c r="E36" s="66">
        <v>5957018090</v>
      </c>
      <c r="F36" s="89" t="s">
        <v>557</v>
      </c>
      <c r="G36" s="58" t="s">
        <v>350</v>
      </c>
      <c r="H36" s="106" t="s">
        <v>558</v>
      </c>
      <c r="I36" s="97" t="s">
        <v>559</v>
      </c>
      <c r="J36" s="66" t="s">
        <v>560</v>
      </c>
      <c r="K36" s="66" t="s">
        <v>224</v>
      </c>
      <c r="L36" s="81" t="s">
        <v>354</v>
      </c>
      <c r="M36" s="55">
        <v>5000000</v>
      </c>
      <c r="N36" s="98">
        <v>44270</v>
      </c>
      <c r="O36" s="66" t="s">
        <v>355</v>
      </c>
      <c r="P36" s="98">
        <v>44259</v>
      </c>
      <c r="Q36" s="66"/>
      <c r="R36" s="98">
        <v>42408</v>
      </c>
      <c r="S36" s="98">
        <v>44272</v>
      </c>
      <c r="T36" s="66"/>
      <c r="U36" s="66"/>
      <c r="V36" s="98"/>
      <c r="W36" s="66">
        <v>30</v>
      </c>
      <c r="X36" s="66">
        <v>20</v>
      </c>
      <c r="Y36" s="107">
        <v>49369</v>
      </c>
      <c r="Z36" s="99"/>
      <c r="AA36" s="99"/>
      <c r="AB36" s="61" t="e">
        <f t="shared" si="0"/>
        <v>#DIV/0!</v>
      </c>
      <c r="AC36" s="99"/>
      <c r="AD36" s="99"/>
      <c r="AE36" s="62" t="e">
        <f t="shared" si="1"/>
        <v>#DIV/0!</v>
      </c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</row>
    <row r="37" spans="1:52" s="80" customFormat="1" ht="39" customHeight="1" x14ac:dyDescent="0.25">
      <c r="A37" s="50">
        <v>39</v>
      </c>
      <c r="B37" s="58">
        <v>66</v>
      </c>
      <c r="C37" s="52" t="s">
        <v>346</v>
      </c>
      <c r="D37" s="51" t="s">
        <v>561</v>
      </c>
      <c r="E37" s="58">
        <v>5908080151</v>
      </c>
      <c r="F37" s="74" t="s">
        <v>562</v>
      </c>
      <c r="G37" s="66" t="s">
        <v>350</v>
      </c>
      <c r="H37" s="66" t="s">
        <v>563</v>
      </c>
      <c r="I37" s="93" t="s">
        <v>564</v>
      </c>
      <c r="J37" s="66" t="s">
        <v>565</v>
      </c>
      <c r="K37" s="66" t="s">
        <v>225</v>
      </c>
      <c r="L37" s="81" t="s">
        <v>354</v>
      </c>
      <c r="M37" s="69">
        <v>1240500</v>
      </c>
      <c r="N37" s="57">
        <v>44270</v>
      </c>
      <c r="O37" s="58" t="s">
        <v>355</v>
      </c>
      <c r="P37" s="57">
        <v>44243</v>
      </c>
      <c r="Q37" s="58"/>
      <c r="R37" s="57">
        <v>43861</v>
      </c>
      <c r="S37" s="57">
        <v>44272</v>
      </c>
      <c r="T37" s="58"/>
      <c r="U37" s="58"/>
      <c r="V37" s="57"/>
      <c r="W37" s="58">
        <v>5</v>
      </c>
      <c r="X37" s="58">
        <v>5</v>
      </c>
      <c r="Y37" s="58">
        <v>2481</v>
      </c>
      <c r="Z37" s="60"/>
      <c r="AA37" s="60"/>
      <c r="AB37" s="61" t="e">
        <f t="shared" si="0"/>
        <v>#DIV/0!</v>
      </c>
      <c r="AC37" s="60"/>
      <c r="AD37" s="60"/>
      <c r="AE37" s="62" t="e">
        <f t="shared" si="1"/>
        <v>#DIV/0!</v>
      </c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</row>
    <row r="38" spans="1:52" ht="45.75" customHeight="1" x14ac:dyDescent="0.25">
      <c r="A38" s="50">
        <v>41</v>
      </c>
      <c r="B38" s="58">
        <v>69</v>
      </c>
      <c r="C38" s="51" t="s">
        <v>566</v>
      </c>
      <c r="D38" s="66" t="s">
        <v>567</v>
      </c>
      <c r="E38" s="52">
        <v>5904131969</v>
      </c>
      <c r="F38" s="51" t="s">
        <v>520</v>
      </c>
      <c r="G38" s="52" t="s">
        <v>359</v>
      </c>
      <c r="H38" s="103" t="s">
        <v>568</v>
      </c>
      <c r="I38" s="108" t="s">
        <v>569</v>
      </c>
      <c r="J38" s="51" t="s">
        <v>570</v>
      </c>
      <c r="K38" s="51" t="s">
        <v>226</v>
      </c>
      <c r="L38" s="81" t="s">
        <v>354</v>
      </c>
      <c r="M38" s="69">
        <v>1913333</v>
      </c>
      <c r="N38" s="56" t="s">
        <v>571</v>
      </c>
      <c r="O38" s="71"/>
      <c r="P38" s="71"/>
      <c r="Q38" s="109"/>
      <c r="R38" s="70">
        <v>38614</v>
      </c>
      <c r="S38" s="70">
        <v>44273</v>
      </c>
      <c r="T38" s="70">
        <v>44267</v>
      </c>
      <c r="U38" s="70"/>
      <c r="V38" s="57"/>
      <c r="W38" s="58">
        <v>2</v>
      </c>
      <c r="X38" s="58">
        <v>2</v>
      </c>
      <c r="Y38" s="58">
        <v>13047.866</v>
      </c>
      <c r="Z38" s="60"/>
      <c r="AA38" s="60"/>
      <c r="AB38" s="61" t="e">
        <f>AA38/Z38-100%</f>
        <v>#DIV/0!</v>
      </c>
      <c r="AC38" s="60"/>
      <c r="AD38" s="60"/>
      <c r="AE38" s="62" t="e">
        <f>AD38/AC38-100%</f>
        <v>#DIV/0!</v>
      </c>
    </row>
    <row r="39" spans="1:52" ht="57" customHeight="1" x14ac:dyDescent="0.25">
      <c r="A39" s="50">
        <v>43</v>
      </c>
      <c r="B39" s="58">
        <v>74</v>
      </c>
      <c r="C39" s="52" t="s">
        <v>346</v>
      </c>
      <c r="D39" s="66" t="s">
        <v>572</v>
      </c>
      <c r="E39" s="52">
        <v>5904650629</v>
      </c>
      <c r="F39" s="106" t="s">
        <v>573</v>
      </c>
      <c r="G39" s="51" t="s">
        <v>451</v>
      </c>
      <c r="H39" s="66" t="s">
        <v>574</v>
      </c>
      <c r="I39" s="110" t="s">
        <v>575</v>
      </c>
      <c r="J39" s="77" t="s">
        <v>576</v>
      </c>
      <c r="K39" s="52" t="s">
        <v>227</v>
      </c>
      <c r="L39" s="81" t="s">
        <v>354</v>
      </c>
      <c r="M39" s="69">
        <v>985159.9</v>
      </c>
      <c r="N39" s="56" t="s">
        <v>571</v>
      </c>
      <c r="O39" s="52" t="s">
        <v>355</v>
      </c>
      <c r="P39" s="70">
        <v>44259</v>
      </c>
      <c r="Q39" s="111"/>
      <c r="R39" s="70">
        <v>42928</v>
      </c>
      <c r="S39" s="70">
        <v>44272</v>
      </c>
      <c r="T39" s="70">
        <v>44267</v>
      </c>
      <c r="U39" s="70"/>
      <c r="V39" s="57"/>
      <c r="W39" s="58">
        <v>2</v>
      </c>
      <c r="X39" s="58">
        <v>2</v>
      </c>
      <c r="Y39" s="58">
        <v>4000</v>
      </c>
      <c r="Z39" s="60"/>
      <c r="AA39" s="60"/>
      <c r="AB39" s="61" t="e">
        <f t="shared" ref="AB39:AB61" si="2">AA39/Z39-100%</f>
        <v>#DIV/0!</v>
      </c>
      <c r="AC39" s="60"/>
      <c r="AD39" s="60"/>
      <c r="AE39" s="62" t="e">
        <f t="shared" ref="AE39:AE61" si="3">AD39/AC39-100%</f>
        <v>#DIV/0!</v>
      </c>
    </row>
    <row r="40" spans="1:52" ht="132" customHeight="1" x14ac:dyDescent="0.25">
      <c r="A40" s="50">
        <v>44</v>
      </c>
      <c r="B40" s="58">
        <v>75</v>
      </c>
      <c r="C40" s="58" t="s">
        <v>545</v>
      </c>
      <c r="D40" s="51" t="s">
        <v>577</v>
      </c>
      <c r="E40" s="58">
        <v>5911062498</v>
      </c>
      <c r="F40" s="66" t="s">
        <v>450</v>
      </c>
      <c r="G40" s="58" t="s">
        <v>350</v>
      </c>
      <c r="H40" s="51" t="s">
        <v>578</v>
      </c>
      <c r="I40" s="93" t="s">
        <v>579</v>
      </c>
      <c r="J40" s="66" t="s">
        <v>580</v>
      </c>
      <c r="K40" s="66" t="s">
        <v>228</v>
      </c>
      <c r="L40" s="81" t="s">
        <v>354</v>
      </c>
      <c r="M40" s="69">
        <v>378980</v>
      </c>
      <c r="N40" s="57">
        <v>44271</v>
      </c>
      <c r="O40" s="78"/>
      <c r="P40" s="78"/>
      <c r="Q40" s="94"/>
      <c r="R40" s="57">
        <v>42583</v>
      </c>
      <c r="S40" s="57">
        <v>44273</v>
      </c>
      <c r="T40" s="78"/>
      <c r="U40" s="78"/>
      <c r="V40" s="57"/>
      <c r="W40" s="58">
        <v>6</v>
      </c>
      <c r="X40" s="58">
        <v>2</v>
      </c>
      <c r="Y40" s="78"/>
      <c r="Z40" s="60"/>
      <c r="AA40" s="60"/>
      <c r="AB40" s="61" t="e">
        <f t="shared" si="2"/>
        <v>#DIV/0!</v>
      </c>
      <c r="AC40" s="60"/>
      <c r="AD40" s="60"/>
      <c r="AE40" s="62" t="e">
        <f t="shared" si="3"/>
        <v>#DIV/0!</v>
      </c>
    </row>
    <row r="41" spans="1:52" ht="29.25" customHeight="1" x14ac:dyDescent="0.25">
      <c r="A41" s="50">
        <v>46</v>
      </c>
      <c r="B41" s="58">
        <v>78</v>
      </c>
      <c r="C41" s="52" t="s">
        <v>346</v>
      </c>
      <c r="D41" s="89" t="s">
        <v>230</v>
      </c>
      <c r="E41" s="112">
        <v>590502455193</v>
      </c>
      <c r="F41" s="89" t="s">
        <v>581</v>
      </c>
      <c r="G41" s="58" t="s">
        <v>359</v>
      </c>
      <c r="H41" s="89" t="s">
        <v>582</v>
      </c>
      <c r="I41" s="97" t="s">
        <v>583</v>
      </c>
      <c r="J41" s="66" t="s">
        <v>584</v>
      </c>
      <c r="K41" s="66" t="s">
        <v>229</v>
      </c>
      <c r="L41" s="81" t="s">
        <v>354</v>
      </c>
      <c r="M41" s="69">
        <v>1223610.5</v>
      </c>
      <c r="N41" s="98" t="s">
        <v>585</v>
      </c>
      <c r="O41" s="58" t="s">
        <v>355</v>
      </c>
      <c r="P41" s="57">
        <v>44256</v>
      </c>
      <c r="Q41" s="78"/>
      <c r="R41" s="57">
        <v>42583</v>
      </c>
      <c r="S41" s="57">
        <v>44273</v>
      </c>
      <c r="T41" s="57">
        <v>44271</v>
      </c>
      <c r="U41" s="57"/>
      <c r="V41" s="57"/>
      <c r="W41" s="58">
        <v>4</v>
      </c>
      <c r="X41" s="58">
        <v>3</v>
      </c>
      <c r="Y41" s="104">
        <v>2499</v>
      </c>
      <c r="Z41" s="60"/>
      <c r="AA41" s="60"/>
      <c r="AB41" s="61" t="e">
        <f t="shared" si="2"/>
        <v>#DIV/0!</v>
      </c>
      <c r="AC41" s="60"/>
      <c r="AD41" s="60"/>
      <c r="AE41" s="62" t="e">
        <f t="shared" si="3"/>
        <v>#DIV/0!</v>
      </c>
    </row>
    <row r="42" spans="1:52" ht="39.75" customHeight="1" x14ac:dyDescent="0.25">
      <c r="A42" s="50">
        <v>47</v>
      </c>
      <c r="B42" s="58">
        <v>81</v>
      </c>
      <c r="C42" s="52" t="s">
        <v>346</v>
      </c>
      <c r="D42" s="66" t="s">
        <v>586</v>
      </c>
      <c r="E42" s="58">
        <v>5906998010</v>
      </c>
      <c r="F42" s="103" t="s">
        <v>381</v>
      </c>
      <c r="G42" s="58" t="s">
        <v>350</v>
      </c>
      <c r="H42" s="66" t="s">
        <v>587</v>
      </c>
      <c r="I42" s="97" t="s">
        <v>588</v>
      </c>
      <c r="J42" s="66" t="s">
        <v>589</v>
      </c>
      <c r="K42" s="66" t="s">
        <v>231</v>
      </c>
      <c r="L42" s="51" t="s">
        <v>354</v>
      </c>
      <c r="M42" s="69">
        <v>1439492.22</v>
      </c>
      <c r="N42" s="57">
        <v>44272</v>
      </c>
      <c r="O42" s="58" t="s">
        <v>355</v>
      </c>
      <c r="P42" s="57">
        <v>44242</v>
      </c>
      <c r="Q42" s="102"/>
      <c r="R42" s="57">
        <v>41750</v>
      </c>
      <c r="S42" s="57">
        <v>44274</v>
      </c>
      <c r="T42" s="58"/>
      <c r="U42" s="58"/>
      <c r="V42" s="57"/>
      <c r="W42" s="58">
        <v>2</v>
      </c>
      <c r="X42" s="58">
        <v>2</v>
      </c>
      <c r="Y42" s="58">
        <v>2878</v>
      </c>
      <c r="Z42" s="60"/>
      <c r="AA42" s="60"/>
      <c r="AB42" s="61" t="e">
        <f t="shared" si="2"/>
        <v>#DIV/0!</v>
      </c>
      <c r="AC42" s="60"/>
      <c r="AD42" s="60"/>
      <c r="AE42" s="62" t="e">
        <f t="shared" si="3"/>
        <v>#DIV/0!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:52" s="100" customFormat="1" ht="47.25" customHeight="1" x14ac:dyDescent="0.25">
      <c r="A43" s="50">
        <v>48</v>
      </c>
      <c r="B43" s="58">
        <v>82</v>
      </c>
      <c r="C43" s="52" t="s">
        <v>590</v>
      </c>
      <c r="D43" s="66" t="s">
        <v>84</v>
      </c>
      <c r="E43" s="52">
        <v>5904316342</v>
      </c>
      <c r="F43" s="51" t="s">
        <v>591</v>
      </c>
      <c r="G43" s="52" t="s">
        <v>359</v>
      </c>
      <c r="H43" s="66" t="s">
        <v>592</v>
      </c>
      <c r="I43" s="54" t="s">
        <v>593</v>
      </c>
      <c r="J43" s="52" t="s">
        <v>594</v>
      </c>
      <c r="K43" s="51" t="s">
        <v>232</v>
      </c>
      <c r="L43" s="81" t="s">
        <v>354</v>
      </c>
      <c r="M43" s="69">
        <v>1291320</v>
      </c>
      <c r="N43" s="56" t="s">
        <v>595</v>
      </c>
      <c r="O43" s="52" t="s">
        <v>355</v>
      </c>
      <c r="P43" s="70">
        <v>44253</v>
      </c>
      <c r="Q43" s="113"/>
      <c r="R43" s="70">
        <v>42583</v>
      </c>
      <c r="S43" s="70">
        <v>44274</v>
      </c>
      <c r="T43" s="70">
        <v>44267</v>
      </c>
      <c r="U43" s="70"/>
      <c r="V43" s="57"/>
      <c r="W43" s="58">
        <v>6</v>
      </c>
      <c r="X43" s="58">
        <v>6</v>
      </c>
      <c r="Y43" s="58">
        <v>7862.1980000000003</v>
      </c>
      <c r="Z43" s="60"/>
      <c r="AA43" s="60"/>
      <c r="AB43" s="61" t="e">
        <f t="shared" si="2"/>
        <v>#DIV/0!</v>
      </c>
      <c r="AC43" s="60"/>
      <c r="AD43" s="60"/>
      <c r="AE43" s="62" t="e">
        <f t="shared" si="3"/>
        <v>#DIV/0!</v>
      </c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</row>
    <row r="44" spans="1:52" s="80" customFormat="1" ht="48.75" customHeight="1" x14ac:dyDescent="0.25">
      <c r="A44" s="50">
        <v>49</v>
      </c>
      <c r="B44" s="58">
        <v>83</v>
      </c>
      <c r="C44" s="52" t="s">
        <v>346</v>
      </c>
      <c r="D44" s="66" t="s">
        <v>596</v>
      </c>
      <c r="E44" s="114">
        <v>5902170698</v>
      </c>
      <c r="F44" s="66" t="s">
        <v>381</v>
      </c>
      <c r="G44" s="58" t="s">
        <v>350</v>
      </c>
      <c r="H44" s="66" t="s">
        <v>597</v>
      </c>
      <c r="I44" s="93" t="s">
        <v>598</v>
      </c>
      <c r="J44" s="66" t="s">
        <v>599</v>
      </c>
      <c r="K44" s="66" t="s">
        <v>233</v>
      </c>
      <c r="L44" s="81" t="s">
        <v>354</v>
      </c>
      <c r="M44" s="69">
        <v>2156540</v>
      </c>
      <c r="N44" s="57">
        <v>44272</v>
      </c>
      <c r="O44" s="58" t="s">
        <v>355</v>
      </c>
      <c r="P44" s="57">
        <v>44251</v>
      </c>
      <c r="Q44" s="94"/>
      <c r="R44" s="57">
        <v>44409</v>
      </c>
      <c r="S44" s="57">
        <v>44274</v>
      </c>
      <c r="T44" s="78"/>
      <c r="U44" s="78"/>
      <c r="V44" s="57"/>
      <c r="W44" s="58">
        <v>2</v>
      </c>
      <c r="X44" s="58">
        <v>2</v>
      </c>
      <c r="Y44" s="78"/>
      <c r="Z44" s="60"/>
      <c r="AA44" s="60"/>
      <c r="AB44" s="61" t="e">
        <f t="shared" si="2"/>
        <v>#DIV/0!</v>
      </c>
      <c r="AC44" s="60"/>
      <c r="AD44" s="60"/>
      <c r="AE44" s="62" t="e">
        <f t="shared" si="3"/>
        <v>#DIV/0!</v>
      </c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</row>
    <row r="45" spans="1:52" ht="42" customHeight="1" x14ac:dyDescent="0.25">
      <c r="A45" s="50">
        <v>50</v>
      </c>
      <c r="B45" s="58">
        <v>84</v>
      </c>
      <c r="C45" s="51" t="s">
        <v>600</v>
      </c>
      <c r="D45" s="66" t="s">
        <v>235</v>
      </c>
      <c r="E45" s="115">
        <v>593600416286</v>
      </c>
      <c r="F45" s="51" t="s">
        <v>535</v>
      </c>
      <c r="G45" s="52" t="s">
        <v>359</v>
      </c>
      <c r="H45" s="51" t="s">
        <v>601</v>
      </c>
      <c r="I45" s="97" t="s">
        <v>602</v>
      </c>
      <c r="J45" s="51" t="s">
        <v>603</v>
      </c>
      <c r="K45" s="77" t="s">
        <v>234</v>
      </c>
      <c r="L45" s="81" t="s">
        <v>354</v>
      </c>
      <c r="M45" s="69">
        <v>567595</v>
      </c>
      <c r="N45" s="56" t="s">
        <v>604</v>
      </c>
      <c r="O45" s="52" t="s">
        <v>355</v>
      </c>
      <c r="P45" s="70">
        <v>44258</v>
      </c>
      <c r="Q45" s="111"/>
      <c r="R45" s="70">
        <v>41270</v>
      </c>
      <c r="S45" s="56" t="s">
        <v>605</v>
      </c>
      <c r="T45" s="71"/>
      <c r="U45" s="71"/>
      <c r="V45" s="57"/>
      <c r="W45" s="58">
        <v>7</v>
      </c>
      <c r="X45" s="58">
        <v>7</v>
      </c>
      <c r="Y45" s="58">
        <v>7103.2</v>
      </c>
      <c r="Z45" s="60"/>
      <c r="AA45" s="60"/>
      <c r="AB45" s="61" t="e">
        <f t="shared" si="2"/>
        <v>#DIV/0!</v>
      </c>
      <c r="AC45" s="60"/>
      <c r="AD45" s="60"/>
      <c r="AE45" s="62" t="e">
        <f t="shared" si="3"/>
        <v>#DIV/0!</v>
      </c>
    </row>
    <row r="46" spans="1:52" s="100" customFormat="1" ht="54.75" customHeight="1" x14ac:dyDescent="0.25">
      <c r="A46" s="50">
        <v>51</v>
      </c>
      <c r="B46" s="58">
        <v>85</v>
      </c>
      <c r="C46" s="52" t="s">
        <v>463</v>
      </c>
      <c r="D46" s="116" t="s">
        <v>606</v>
      </c>
      <c r="E46" s="52">
        <v>5904341116</v>
      </c>
      <c r="F46" s="51" t="s">
        <v>607</v>
      </c>
      <c r="G46" s="117" t="s">
        <v>451</v>
      </c>
      <c r="H46" s="118" t="s">
        <v>608</v>
      </c>
      <c r="I46" s="93" t="s">
        <v>609</v>
      </c>
      <c r="J46" s="51" t="s">
        <v>610</v>
      </c>
      <c r="K46" s="51" t="s">
        <v>236</v>
      </c>
      <c r="L46" s="81" t="s">
        <v>354</v>
      </c>
      <c r="M46" s="69">
        <v>3000000</v>
      </c>
      <c r="N46" s="56" t="s">
        <v>595</v>
      </c>
      <c r="O46" s="52" t="s">
        <v>355</v>
      </c>
      <c r="P46" s="70">
        <v>44247</v>
      </c>
      <c r="Q46" s="119"/>
      <c r="R46" s="70">
        <v>42653</v>
      </c>
      <c r="S46" s="70">
        <v>44273</v>
      </c>
      <c r="T46" s="56" t="s">
        <v>611</v>
      </c>
      <c r="U46" s="56"/>
      <c r="V46" s="57"/>
      <c r="W46" s="58">
        <v>5</v>
      </c>
      <c r="X46" s="58">
        <v>2</v>
      </c>
      <c r="Y46" s="58">
        <v>27147.67</v>
      </c>
      <c r="Z46" s="60"/>
      <c r="AA46" s="60"/>
      <c r="AB46" s="61" t="e">
        <f t="shared" si="2"/>
        <v>#DIV/0!</v>
      </c>
      <c r="AC46" s="60"/>
      <c r="AD46" s="60"/>
      <c r="AE46" s="62" t="e">
        <f t="shared" si="3"/>
        <v>#DIV/0!</v>
      </c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</row>
    <row r="47" spans="1:52" ht="67.5" customHeight="1" x14ac:dyDescent="0.25">
      <c r="A47" s="50">
        <v>52</v>
      </c>
      <c r="B47" s="58">
        <v>86</v>
      </c>
      <c r="C47" s="52" t="s">
        <v>346</v>
      </c>
      <c r="D47" s="66" t="s">
        <v>612</v>
      </c>
      <c r="E47" s="58">
        <v>5902140510</v>
      </c>
      <c r="F47" s="89" t="s">
        <v>613</v>
      </c>
      <c r="G47" s="58" t="s">
        <v>359</v>
      </c>
      <c r="H47" s="89" t="s">
        <v>614</v>
      </c>
      <c r="I47" s="97" t="s">
        <v>615</v>
      </c>
      <c r="J47" s="66" t="s">
        <v>616</v>
      </c>
      <c r="K47" s="66" t="s">
        <v>237</v>
      </c>
      <c r="L47" s="81" t="s">
        <v>354</v>
      </c>
      <c r="M47" s="69">
        <v>397600</v>
      </c>
      <c r="N47" s="57">
        <v>44272</v>
      </c>
      <c r="O47" s="58" t="s">
        <v>355</v>
      </c>
      <c r="P47" s="57">
        <v>44260</v>
      </c>
      <c r="Q47" s="94"/>
      <c r="R47" s="57">
        <v>44409</v>
      </c>
      <c r="S47" s="57">
        <v>44274</v>
      </c>
      <c r="T47" s="78"/>
      <c r="U47" s="78"/>
      <c r="V47" s="57"/>
      <c r="W47" s="58">
        <v>2</v>
      </c>
      <c r="X47" s="58">
        <v>2</v>
      </c>
      <c r="Y47" s="78"/>
      <c r="Z47" s="60"/>
      <c r="AA47" s="60"/>
      <c r="AB47" s="61" t="e">
        <f t="shared" si="2"/>
        <v>#DIV/0!</v>
      </c>
      <c r="AC47" s="60"/>
      <c r="AD47" s="60"/>
      <c r="AE47" s="62" t="e">
        <f t="shared" si="3"/>
        <v>#DIV/0!</v>
      </c>
    </row>
    <row r="48" spans="1:52" s="100" customFormat="1" ht="84" customHeight="1" x14ac:dyDescent="0.25">
      <c r="A48" s="50">
        <v>53</v>
      </c>
      <c r="B48" s="58">
        <v>87</v>
      </c>
      <c r="C48" s="52" t="s">
        <v>346</v>
      </c>
      <c r="D48" s="74" t="s">
        <v>617</v>
      </c>
      <c r="E48" s="58">
        <v>5906092306</v>
      </c>
      <c r="F48" s="66" t="s">
        <v>472</v>
      </c>
      <c r="G48" s="58" t="s">
        <v>451</v>
      </c>
      <c r="H48" s="66" t="s">
        <v>618</v>
      </c>
      <c r="I48" s="97" t="s">
        <v>619</v>
      </c>
      <c r="J48" s="66" t="s">
        <v>620</v>
      </c>
      <c r="K48" s="66" t="s">
        <v>238</v>
      </c>
      <c r="L48" s="81" t="s">
        <v>354</v>
      </c>
      <c r="M48" s="69">
        <v>1912386.2</v>
      </c>
      <c r="N48" s="57">
        <v>44267</v>
      </c>
      <c r="O48" s="78"/>
      <c r="P48" s="78"/>
      <c r="Q48" s="120"/>
      <c r="R48" s="57">
        <v>44409</v>
      </c>
      <c r="S48" s="57">
        <v>44274</v>
      </c>
      <c r="T48" s="57">
        <v>44271</v>
      </c>
      <c r="U48" s="57" t="s">
        <v>621</v>
      </c>
      <c r="V48" s="57"/>
      <c r="W48" s="58">
        <v>4</v>
      </c>
      <c r="X48" s="58">
        <v>2</v>
      </c>
      <c r="Y48" s="78"/>
      <c r="Z48" s="60"/>
      <c r="AA48" s="60"/>
      <c r="AB48" s="61" t="e">
        <f t="shared" si="2"/>
        <v>#DIV/0!</v>
      </c>
      <c r="AC48" s="60"/>
      <c r="AD48" s="60"/>
      <c r="AE48" s="62" t="e">
        <f t="shared" si="3"/>
        <v>#DIV/0!</v>
      </c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</row>
    <row r="49" spans="1:52" ht="51" customHeight="1" x14ac:dyDescent="0.25">
      <c r="A49" s="50">
        <v>54</v>
      </c>
      <c r="B49" s="58">
        <v>90</v>
      </c>
      <c r="C49" s="52" t="s">
        <v>346</v>
      </c>
      <c r="D49" s="66" t="s">
        <v>622</v>
      </c>
      <c r="E49" s="58">
        <v>5908054539</v>
      </c>
      <c r="F49" s="66" t="s">
        <v>623</v>
      </c>
      <c r="G49" s="58" t="s">
        <v>350</v>
      </c>
      <c r="H49" s="66" t="s">
        <v>624</v>
      </c>
      <c r="I49" s="93" t="s">
        <v>625</v>
      </c>
      <c r="J49" s="66" t="s">
        <v>626</v>
      </c>
      <c r="K49" s="66" t="s">
        <v>239</v>
      </c>
      <c r="L49" s="81" t="s">
        <v>390</v>
      </c>
      <c r="M49" s="69">
        <v>771750</v>
      </c>
      <c r="N49" s="57">
        <v>44272</v>
      </c>
      <c r="O49" s="78"/>
      <c r="P49" s="78"/>
      <c r="Q49" s="94"/>
      <c r="R49" s="57">
        <v>44409</v>
      </c>
      <c r="S49" s="57">
        <v>44274</v>
      </c>
      <c r="T49" s="78"/>
      <c r="U49" s="78"/>
      <c r="V49" s="57"/>
      <c r="W49" s="58">
        <v>2</v>
      </c>
      <c r="X49" s="58">
        <v>2</v>
      </c>
      <c r="Y49" s="78"/>
      <c r="Z49" s="60"/>
      <c r="AA49" s="60"/>
      <c r="AB49" s="61" t="e">
        <f t="shared" si="2"/>
        <v>#DIV/0!</v>
      </c>
      <c r="AC49" s="60"/>
      <c r="AD49" s="60"/>
      <c r="AE49" s="62" t="e">
        <f t="shared" si="3"/>
        <v>#DIV/0!</v>
      </c>
    </row>
    <row r="50" spans="1:52" s="100" customFormat="1" ht="48" customHeight="1" x14ac:dyDescent="0.25">
      <c r="A50" s="50">
        <v>55</v>
      </c>
      <c r="B50" s="58">
        <v>92</v>
      </c>
      <c r="C50" s="52" t="s">
        <v>346</v>
      </c>
      <c r="D50" s="66" t="s">
        <v>627</v>
      </c>
      <c r="E50" s="58">
        <v>5904357236</v>
      </c>
      <c r="F50" s="66" t="s">
        <v>628</v>
      </c>
      <c r="G50" s="58" t="s">
        <v>350</v>
      </c>
      <c r="H50" s="66" t="s">
        <v>629</v>
      </c>
      <c r="I50" s="93" t="s">
        <v>630</v>
      </c>
      <c r="J50" s="66" t="s">
        <v>631</v>
      </c>
      <c r="K50" s="66" t="s">
        <v>240</v>
      </c>
      <c r="L50" s="81" t="s">
        <v>354</v>
      </c>
      <c r="M50" s="69">
        <v>3512507.85</v>
      </c>
      <c r="N50" s="66" t="s">
        <v>632</v>
      </c>
      <c r="O50" s="58" t="s">
        <v>355</v>
      </c>
      <c r="P50" s="57">
        <v>44265</v>
      </c>
      <c r="Q50" s="121"/>
      <c r="R50" s="57">
        <v>43067</v>
      </c>
      <c r="S50" s="57">
        <v>44274</v>
      </c>
      <c r="T50" s="57">
        <v>44271</v>
      </c>
      <c r="U50" s="57"/>
      <c r="V50" s="57"/>
      <c r="W50" s="58">
        <v>2</v>
      </c>
      <c r="X50" s="58">
        <v>2</v>
      </c>
      <c r="Y50" s="104">
        <v>8892</v>
      </c>
      <c r="Z50" s="60"/>
      <c r="AA50" s="60"/>
      <c r="AB50" s="61" t="e">
        <f t="shared" si="2"/>
        <v>#DIV/0!</v>
      </c>
      <c r="AC50" s="60"/>
      <c r="AD50" s="60"/>
      <c r="AE50" s="62" t="e">
        <f t="shared" si="3"/>
        <v>#DIV/0!</v>
      </c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1:52" ht="45.75" customHeight="1" x14ac:dyDescent="0.25">
      <c r="A51" s="50">
        <v>56</v>
      </c>
      <c r="B51" s="58">
        <v>93</v>
      </c>
      <c r="C51" s="52" t="s">
        <v>346</v>
      </c>
      <c r="D51" s="66" t="s">
        <v>633</v>
      </c>
      <c r="E51" s="52">
        <v>5902867665</v>
      </c>
      <c r="F51" s="51" t="s">
        <v>450</v>
      </c>
      <c r="G51" s="52" t="s">
        <v>359</v>
      </c>
      <c r="H51" s="66" t="s">
        <v>634</v>
      </c>
      <c r="I51" s="93" t="s">
        <v>635</v>
      </c>
      <c r="J51" s="51" t="s">
        <v>636</v>
      </c>
      <c r="K51" s="51" t="s">
        <v>241</v>
      </c>
      <c r="L51" s="81" t="s">
        <v>354</v>
      </c>
      <c r="M51" s="69">
        <v>1253024.49</v>
      </c>
      <c r="N51" s="56" t="s">
        <v>604</v>
      </c>
      <c r="O51" s="52" t="s">
        <v>355</v>
      </c>
      <c r="P51" s="70">
        <v>44258</v>
      </c>
      <c r="Q51" s="109"/>
      <c r="R51" s="70">
        <v>44266</v>
      </c>
      <c r="S51" s="70">
        <v>44274</v>
      </c>
      <c r="T51" s="70">
        <v>44270</v>
      </c>
      <c r="U51" s="70"/>
      <c r="V51" s="57"/>
      <c r="W51" s="58">
        <v>2</v>
      </c>
      <c r="X51" s="58">
        <v>2</v>
      </c>
      <c r="Y51" s="59">
        <v>7643</v>
      </c>
      <c r="Z51" s="60"/>
      <c r="AA51" s="60"/>
      <c r="AB51" s="61" t="e">
        <f t="shared" si="2"/>
        <v>#DIV/0!</v>
      </c>
      <c r="AC51" s="60"/>
      <c r="AD51" s="60"/>
      <c r="AE51" s="62" t="e">
        <f t="shared" si="3"/>
        <v>#DIV/0!</v>
      </c>
    </row>
    <row r="52" spans="1:52" s="100" customFormat="1" ht="39.75" customHeight="1" x14ac:dyDescent="0.25">
      <c r="A52" s="50">
        <v>57</v>
      </c>
      <c r="B52" s="58">
        <v>94</v>
      </c>
      <c r="C52" s="58" t="s">
        <v>545</v>
      </c>
      <c r="D52" s="66" t="s">
        <v>637</v>
      </c>
      <c r="E52" s="58">
        <v>5911013211</v>
      </c>
      <c r="F52" s="118" t="s">
        <v>638</v>
      </c>
      <c r="G52" s="58" t="s">
        <v>372</v>
      </c>
      <c r="H52" s="116" t="s">
        <v>639</v>
      </c>
      <c r="I52" s="93" t="s">
        <v>640</v>
      </c>
      <c r="J52" s="66" t="s">
        <v>641</v>
      </c>
      <c r="K52" s="66" t="s">
        <v>242</v>
      </c>
      <c r="L52" s="51" t="s">
        <v>354</v>
      </c>
      <c r="M52" s="69">
        <v>5000000</v>
      </c>
      <c r="N52" s="57">
        <v>44272</v>
      </c>
      <c r="O52" s="78"/>
      <c r="P52" s="78"/>
      <c r="Q52" s="94"/>
      <c r="R52" s="57">
        <v>43687</v>
      </c>
      <c r="S52" s="57">
        <v>44274</v>
      </c>
      <c r="T52" s="78"/>
      <c r="U52" s="78"/>
      <c r="V52" s="57"/>
      <c r="W52" s="58">
        <v>2</v>
      </c>
      <c r="X52" s="58">
        <v>2</v>
      </c>
      <c r="Y52" s="78"/>
      <c r="Z52" s="60"/>
      <c r="AA52" s="60"/>
      <c r="AB52" s="61" t="e">
        <f t="shared" si="2"/>
        <v>#DIV/0!</v>
      </c>
      <c r="AC52" s="60"/>
      <c r="AD52" s="60"/>
      <c r="AE52" s="62" t="e">
        <f t="shared" si="3"/>
        <v>#DIV/0!</v>
      </c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</row>
    <row r="53" spans="1:52" ht="83.25" customHeight="1" x14ac:dyDescent="0.25">
      <c r="A53" s="50">
        <v>58</v>
      </c>
      <c r="B53" s="66">
        <v>95</v>
      </c>
      <c r="C53" s="51" t="s">
        <v>435</v>
      </c>
      <c r="D53" s="66" t="s">
        <v>243</v>
      </c>
      <c r="E53" s="96" t="s">
        <v>642</v>
      </c>
      <c r="F53" s="89" t="s">
        <v>393</v>
      </c>
      <c r="G53" s="66" t="s">
        <v>350</v>
      </c>
      <c r="H53" s="66" t="s">
        <v>643</v>
      </c>
      <c r="I53" s="97" t="s">
        <v>644</v>
      </c>
      <c r="J53" s="66" t="s">
        <v>645</v>
      </c>
      <c r="K53" s="66" t="s">
        <v>193</v>
      </c>
      <c r="L53" s="51" t="s">
        <v>390</v>
      </c>
      <c r="M53" s="55">
        <v>5000000</v>
      </c>
      <c r="N53" s="57">
        <v>44272</v>
      </c>
      <c r="O53" s="66"/>
      <c r="P53" s="66"/>
      <c r="Q53" s="122"/>
      <c r="R53" s="98">
        <v>42219</v>
      </c>
      <c r="S53" s="98">
        <v>44274</v>
      </c>
      <c r="T53" s="66"/>
      <c r="U53" s="66"/>
      <c r="V53" s="57"/>
      <c r="W53" s="66">
        <v>2</v>
      </c>
      <c r="X53" s="66">
        <v>2</v>
      </c>
      <c r="Y53" s="66">
        <v>13360.706</v>
      </c>
      <c r="Z53" s="99"/>
      <c r="AA53" s="99"/>
      <c r="AB53" s="61" t="e">
        <f t="shared" si="2"/>
        <v>#DIV/0!</v>
      </c>
      <c r="AC53" s="99"/>
      <c r="AD53" s="99"/>
      <c r="AE53" s="62" t="e">
        <f t="shared" si="3"/>
        <v>#DIV/0!</v>
      </c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</row>
    <row r="54" spans="1:52" s="123" customFormat="1" ht="49.5" customHeight="1" x14ac:dyDescent="0.25">
      <c r="A54" s="50">
        <v>60</v>
      </c>
      <c r="B54" s="58">
        <v>98</v>
      </c>
      <c r="C54" s="52" t="s">
        <v>346</v>
      </c>
      <c r="D54" s="66" t="s">
        <v>646</v>
      </c>
      <c r="E54" s="58">
        <v>5906132340</v>
      </c>
      <c r="F54" s="66" t="s">
        <v>647</v>
      </c>
      <c r="G54" s="58" t="s">
        <v>350</v>
      </c>
      <c r="H54" s="74" t="s">
        <v>648</v>
      </c>
      <c r="I54" s="93" t="s">
        <v>649</v>
      </c>
      <c r="J54" s="66" t="s">
        <v>650</v>
      </c>
      <c r="K54" s="58" t="s">
        <v>244</v>
      </c>
      <c r="L54" s="81" t="s">
        <v>354</v>
      </c>
      <c r="M54" s="69">
        <v>650000</v>
      </c>
      <c r="N54" s="57">
        <v>44272</v>
      </c>
      <c r="O54" s="78"/>
      <c r="P54" s="78"/>
      <c r="Q54" s="94"/>
      <c r="R54" s="57">
        <v>42583</v>
      </c>
      <c r="S54" s="57">
        <v>44274</v>
      </c>
      <c r="T54" s="78"/>
      <c r="U54" s="78"/>
      <c r="V54" s="57"/>
      <c r="W54" s="58">
        <v>5</v>
      </c>
      <c r="X54" s="58">
        <v>5</v>
      </c>
      <c r="Y54" s="78"/>
      <c r="Z54" s="60"/>
      <c r="AA54" s="60"/>
      <c r="AB54" s="61" t="e">
        <f t="shared" si="2"/>
        <v>#DIV/0!</v>
      </c>
      <c r="AC54" s="60"/>
      <c r="AD54" s="60"/>
      <c r="AE54" s="62" t="e">
        <f t="shared" si="3"/>
        <v>#DIV/0!</v>
      </c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</row>
    <row r="55" spans="1:52" s="124" customFormat="1" ht="51" customHeight="1" x14ac:dyDescent="0.25">
      <c r="A55" s="50">
        <v>61</v>
      </c>
      <c r="B55" s="58">
        <v>99</v>
      </c>
      <c r="C55" s="58" t="s">
        <v>378</v>
      </c>
      <c r="D55" s="66" t="s">
        <v>246</v>
      </c>
      <c r="E55" s="58">
        <v>5908044509</v>
      </c>
      <c r="F55" s="66" t="s">
        <v>651</v>
      </c>
      <c r="G55" s="58" t="s">
        <v>350</v>
      </c>
      <c r="H55" s="66" t="s">
        <v>652</v>
      </c>
      <c r="I55" s="93" t="s">
        <v>653</v>
      </c>
      <c r="J55" s="66" t="s">
        <v>654</v>
      </c>
      <c r="K55" s="66" t="s">
        <v>245</v>
      </c>
      <c r="L55" s="51" t="s">
        <v>354</v>
      </c>
      <c r="M55" s="69">
        <v>5000000</v>
      </c>
      <c r="N55" s="57">
        <v>44272</v>
      </c>
      <c r="O55" s="58" t="s">
        <v>355</v>
      </c>
      <c r="P55" s="57">
        <v>44257</v>
      </c>
      <c r="Q55" s="94"/>
      <c r="R55" s="57">
        <v>42583</v>
      </c>
      <c r="S55" s="57">
        <v>44274</v>
      </c>
      <c r="T55" s="78"/>
      <c r="U55" s="78"/>
      <c r="V55" s="57"/>
      <c r="W55" s="58">
        <v>8</v>
      </c>
      <c r="X55" s="58">
        <v>8</v>
      </c>
      <c r="Y55" s="78"/>
      <c r="Z55" s="60"/>
      <c r="AA55" s="60"/>
      <c r="AB55" s="61" t="e">
        <f t="shared" si="2"/>
        <v>#DIV/0!</v>
      </c>
      <c r="AC55" s="60"/>
      <c r="AD55" s="60"/>
      <c r="AE55" s="62" t="e">
        <f t="shared" si="3"/>
        <v>#DIV/0!</v>
      </c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</row>
    <row r="56" spans="1:52" s="124" customFormat="1" ht="91.5" customHeight="1" x14ac:dyDescent="0.25">
      <c r="A56" s="50">
        <v>64</v>
      </c>
      <c r="B56" s="58">
        <v>102</v>
      </c>
      <c r="C56" s="52" t="s">
        <v>346</v>
      </c>
      <c r="D56" s="51" t="s">
        <v>655</v>
      </c>
      <c r="E56" s="58">
        <v>5918214397</v>
      </c>
      <c r="F56" s="66" t="s">
        <v>656</v>
      </c>
      <c r="G56" s="58" t="s">
        <v>372</v>
      </c>
      <c r="H56" s="66" t="s">
        <v>657</v>
      </c>
      <c r="I56" s="93" t="s">
        <v>658</v>
      </c>
      <c r="J56" s="66" t="s">
        <v>659</v>
      </c>
      <c r="K56" s="66" t="s">
        <v>247</v>
      </c>
      <c r="L56" s="81" t="s">
        <v>354</v>
      </c>
      <c r="M56" s="69">
        <v>1649600</v>
      </c>
      <c r="N56" s="98" t="s">
        <v>660</v>
      </c>
      <c r="O56" s="58" t="s">
        <v>355</v>
      </c>
      <c r="P56" s="57">
        <v>44256</v>
      </c>
      <c r="Q56" s="94"/>
      <c r="R56" s="57">
        <v>42583</v>
      </c>
      <c r="S56" s="57">
        <v>44277</v>
      </c>
      <c r="T56" s="57">
        <v>44271</v>
      </c>
      <c r="U56" s="57" t="s">
        <v>661</v>
      </c>
      <c r="V56" s="57"/>
      <c r="W56" s="58">
        <v>3</v>
      </c>
      <c r="X56" s="58">
        <v>3</v>
      </c>
      <c r="Y56" s="58">
        <v>6247</v>
      </c>
      <c r="Z56" s="60"/>
      <c r="AA56" s="60"/>
      <c r="AB56" s="61" t="e">
        <f t="shared" si="2"/>
        <v>#DIV/0!</v>
      </c>
      <c r="AC56" s="60"/>
      <c r="AD56" s="60"/>
      <c r="AE56" s="62" t="e">
        <f t="shared" si="3"/>
        <v>#DIV/0!</v>
      </c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</row>
    <row r="57" spans="1:52" ht="38.25" customHeight="1" x14ac:dyDescent="0.25">
      <c r="A57" s="50">
        <v>65</v>
      </c>
      <c r="B57" s="58">
        <v>103</v>
      </c>
      <c r="C57" s="58" t="s">
        <v>545</v>
      </c>
      <c r="D57" s="51" t="s">
        <v>662</v>
      </c>
      <c r="E57" s="58">
        <v>5911044361</v>
      </c>
      <c r="F57" s="66" t="s">
        <v>450</v>
      </c>
      <c r="G57" s="58" t="s">
        <v>359</v>
      </c>
      <c r="H57" s="66" t="s">
        <v>663</v>
      </c>
      <c r="I57" s="93" t="s">
        <v>664</v>
      </c>
      <c r="J57" s="66" t="s">
        <v>665</v>
      </c>
      <c r="K57" s="66" t="s">
        <v>248</v>
      </c>
      <c r="L57" s="81" t="s">
        <v>390</v>
      </c>
      <c r="M57" s="69">
        <v>400000</v>
      </c>
      <c r="N57" s="57">
        <v>44273</v>
      </c>
      <c r="O57" s="58"/>
      <c r="P57" s="78"/>
      <c r="Q57" s="94"/>
      <c r="R57" s="57">
        <v>42583</v>
      </c>
      <c r="S57" s="57">
        <v>44277</v>
      </c>
      <c r="T57" s="78"/>
      <c r="U57" s="78"/>
      <c r="V57" s="57"/>
      <c r="W57" s="58">
        <v>2</v>
      </c>
      <c r="X57" s="58">
        <v>3</v>
      </c>
      <c r="Y57" s="78"/>
      <c r="Z57" s="60"/>
      <c r="AA57" s="60"/>
      <c r="AB57" s="61" t="e">
        <f t="shared" si="2"/>
        <v>#DIV/0!</v>
      </c>
      <c r="AC57" s="60"/>
      <c r="AD57" s="60"/>
      <c r="AE57" s="62" t="e">
        <f t="shared" si="3"/>
        <v>#DIV/0!</v>
      </c>
    </row>
    <row r="58" spans="1:52" s="80" customFormat="1" ht="73.5" customHeight="1" x14ac:dyDescent="0.25">
      <c r="A58" s="50">
        <v>68</v>
      </c>
      <c r="B58" s="87">
        <v>106</v>
      </c>
      <c r="C58" s="52" t="s">
        <v>346</v>
      </c>
      <c r="D58" s="51" t="s">
        <v>666</v>
      </c>
      <c r="E58" s="87">
        <v>5902163411</v>
      </c>
      <c r="F58" s="116" t="s">
        <v>381</v>
      </c>
      <c r="G58" s="87" t="s">
        <v>359</v>
      </c>
      <c r="H58" s="66" t="s">
        <v>667</v>
      </c>
      <c r="I58" s="125" t="s">
        <v>668</v>
      </c>
      <c r="J58" s="116" t="s">
        <v>669</v>
      </c>
      <c r="K58" s="116" t="s">
        <v>249</v>
      </c>
      <c r="L58" s="81" t="s">
        <v>354</v>
      </c>
      <c r="M58" s="126">
        <v>1986832.39</v>
      </c>
      <c r="N58" s="127">
        <v>44273</v>
      </c>
      <c r="O58" s="87" t="s">
        <v>355</v>
      </c>
      <c r="P58" s="127">
        <v>44266</v>
      </c>
      <c r="Q58" s="128"/>
      <c r="R58" s="127">
        <v>42583</v>
      </c>
      <c r="S58" s="127">
        <v>44277</v>
      </c>
      <c r="T58" s="129"/>
      <c r="U58" s="129"/>
      <c r="V58" s="127"/>
      <c r="W58" s="87">
        <v>66</v>
      </c>
      <c r="X58" s="87">
        <v>4</v>
      </c>
      <c r="Y58" s="129"/>
      <c r="Z58" s="60"/>
      <c r="AA58" s="60"/>
      <c r="AB58" s="61" t="e">
        <f t="shared" si="2"/>
        <v>#DIV/0!</v>
      </c>
      <c r="AC58" s="60"/>
      <c r="AD58" s="60"/>
      <c r="AE58" s="62" t="e">
        <f t="shared" si="3"/>
        <v>#DIV/0!</v>
      </c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</row>
    <row r="59" spans="1:52" s="124" customFormat="1" ht="53.25" customHeight="1" x14ac:dyDescent="0.25">
      <c r="A59" s="50">
        <v>69</v>
      </c>
      <c r="B59" s="58">
        <v>107</v>
      </c>
      <c r="C59" s="58" t="s">
        <v>555</v>
      </c>
      <c r="D59" s="51" t="s">
        <v>670</v>
      </c>
      <c r="E59" s="58">
        <v>5959003677</v>
      </c>
      <c r="F59" s="66" t="s">
        <v>381</v>
      </c>
      <c r="G59" s="58" t="s">
        <v>350</v>
      </c>
      <c r="H59" s="66" t="s">
        <v>671</v>
      </c>
      <c r="I59" s="93" t="s">
        <v>672</v>
      </c>
      <c r="J59" s="66" t="s">
        <v>673</v>
      </c>
      <c r="K59" s="66" t="s">
        <v>250</v>
      </c>
      <c r="L59" s="51" t="s">
        <v>354</v>
      </c>
      <c r="M59" s="69">
        <v>374112.41</v>
      </c>
      <c r="N59" s="98" t="s">
        <v>674</v>
      </c>
      <c r="O59" s="58" t="s">
        <v>355</v>
      </c>
      <c r="P59" s="57">
        <v>44265</v>
      </c>
      <c r="Q59" s="94"/>
      <c r="R59" s="57">
        <v>43718</v>
      </c>
      <c r="S59" s="57">
        <v>44277</v>
      </c>
      <c r="T59" s="57">
        <v>44272</v>
      </c>
      <c r="U59" s="57" t="s">
        <v>675</v>
      </c>
      <c r="V59" s="57"/>
      <c r="W59" s="58">
        <v>2</v>
      </c>
      <c r="X59" s="58">
        <v>2</v>
      </c>
      <c r="Y59" s="78"/>
      <c r="Z59" s="60"/>
      <c r="AA59" s="60"/>
      <c r="AB59" s="61" t="e">
        <f t="shared" si="2"/>
        <v>#DIV/0!</v>
      </c>
      <c r="AC59" s="60"/>
      <c r="AD59" s="60"/>
      <c r="AE59" s="62" t="e">
        <f t="shared" si="3"/>
        <v>#DIV/0!</v>
      </c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</row>
    <row r="60" spans="1:52" ht="61.5" customHeight="1" x14ac:dyDescent="0.25">
      <c r="A60" s="50">
        <v>70</v>
      </c>
      <c r="B60" s="58">
        <v>108</v>
      </c>
      <c r="C60" s="52" t="s">
        <v>346</v>
      </c>
      <c r="D60" s="51" t="s">
        <v>676</v>
      </c>
      <c r="E60" s="58">
        <v>5906034336</v>
      </c>
      <c r="F60" s="66" t="s">
        <v>677</v>
      </c>
      <c r="G60" s="58" t="s">
        <v>372</v>
      </c>
      <c r="H60" s="66" t="s">
        <v>678</v>
      </c>
      <c r="I60" s="97" t="s">
        <v>679</v>
      </c>
      <c r="J60" s="107" t="s">
        <v>680</v>
      </c>
      <c r="K60" s="66" t="s">
        <v>251</v>
      </c>
      <c r="L60" s="81" t="s">
        <v>354</v>
      </c>
      <c r="M60" s="69">
        <v>2735117</v>
      </c>
      <c r="N60" s="98" t="s">
        <v>660</v>
      </c>
      <c r="O60" s="58" t="s">
        <v>355</v>
      </c>
      <c r="P60" s="57">
        <v>44257</v>
      </c>
      <c r="Q60" s="102"/>
      <c r="R60" s="57">
        <v>35179</v>
      </c>
      <c r="S60" s="57">
        <v>44277</v>
      </c>
      <c r="T60" s="57">
        <v>44271</v>
      </c>
      <c r="U60" s="57" t="s">
        <v>681</v>
      </c>
      <c r="V60" s="57"/>
      <c r="W60" s="58">
        <v>10</v>
      </c>
      <c r="X60" s="58">
        <v>10</v>
      </c>
      <c r="Y60" s="104">
        <v>10000</v>
      </c>
      <c r="Z60" s="60"/>
      <c r="AA60" s="60"/>
      <c r="AB60" s="61" t="e">
        <f t="shared" si="2"/>
        <v>#DIV/0!</v>
      </c>
      <c r="AC60" s="60"/>
      <c r="AD60" s="60"/>
      <c r="AE60" s="62" t="e">
        <f t="shared" si="3"/>
        <v>#DIV/0!</v>
      </c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</row>
    <row r="61" spans="1:52" s="100" customFormat="1" ht="57" customHeight="1" x14ac:dyDescent="0.25">
      <c r="A61" s="50">
        <v>71</v>
      </c>
      <c r="B61" s="58">
        <v>109</v>
      </c>
      <c r="C61" s="52" t="s">
        <v>403</v>
      </c>
      <c r="D61" s="74" t="s">
        <v>682</v>
      </c>
      <c r="E61" s="101">
        <v>5905288867</v>
      </c>
      <c r="F61" s="74" t="s">
        <v>683</v>
      </c>
      <c r="G61" s="58" t="s">
        <v>359</v>
      </c>
      <c r="H61" s="66" t="s">
        <v>684</v>
      </c>
      <c r="I61" s="93" t="s">
        <v>685</v>
      </c>
      <c r="J61" s="66" t="s">
        <v>686</v>
      </c>
      <c r="K61" s="66" t="s">
        <v>252</v>
      </c>
      <c r="L61" s="81" t="s">
        <v>354</v>
      </c>
      <c r="M61" s="69">
        <v>3634086</v>
      </c>
      <c r="N61" s="57">
        <v>44267</v>
      </c>
      <c r="O61" s="58" t="s">
        <v>355</v>
      </c>
      <c r="P61" s="57">
        <v>44259</v>
      </c>
      <c r="Q61" s="130"/>
      <c r="R61" s="57">
        <v>40873</v>
      </c>
      <c r="S61" s="57">
        <v>44277</v>
      </c>
      <c r="T61" s="57">
        <v>44271</v>
      </c>
      <c r="U61" s="57" t="s">
        <v>687</v>
      </c>
      <c r="V61" s="57"/>
      <c r="W61" s="58">
        <v>5</v>
      </c>
      <c r="X61" s="58">
        <v>5</v>
      </c>
      <c r="Y61" s="58">
        <v>14632</v>
      </c>
      <c r="Z61" s="60"/>
      <c r="AA61" s="60"/>
      <c r="AB61" s="61" t="e">
        <f t="shared" si="2"/>
        <v>#DIV/0!</v>
      </c>
      <c r="AC61" s="60"/>
      <c r="AD61" s="60"/>
      <c r="AE61" s="62" t="e">
        <f t="shared" si="3"/>
        <v>#DIV/0!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</row>
    <row r="62" spans="1:52" ht="57" customHeight="1" x14ac:dyDescent="0.25">
      <c r="A62" s="50">
        <v>74</v>
      </c>
      <c r="B62" s="66">
        <v>112</v>
      </c>
      <c r="C62" s="52" t="s">
        <v>346</v>
      </c>
      <c r="D62" s="66" t="s">
        <v>688</v>
      </c>
      <c r="E62" s="66">
        <v>5904011848</v>
      </c>
      <c r="F62" s="66" t="s">
        <v>450</v>
      </c>
      <c r="G62" s="66" t="s">
        <v>359</v>
      </c>
      <c r="H62" s="66" t="s">
        <v>689</v>
      </c>
      <c r="I62" s="97" t="s">
        <v>690</v>
      </c>
      <c r="J62" s="66" t="s">
        <v>691</v>
      </c>
      <c r="K62" s="66" t="s">
        <v>253</v>
      </c>
      <c r="L62" s="81" t="s">
        <v>354</v>
      </c>
      <c r="M62" s="55">
        <v>1498227.39</v>
      </c>
      <c r="N62" s="98">
        <v>44273</v>
      </c>
      <c r="O62" s="66" t="s">
        <v>355</v>
      </c>
      <c r="P62" s="98">
        <v>44258</v>
      </c>
      <c r="Q62" s="122"/>
      <c r="R62" s="98">
        <v>36178</v>
      </c>
      <c r="S62" s="98">
        <v>44277</v>
      </c>
      <c r="T62" s="66"/>
      <c r="U62" s="66"/>
      <c r="V62" s="98"/>
      <c r="W62" s="66">
        <v>5</v>
      </c>
      <c r="X62" s="66">
        <v>2</v>
      </c>
      <c r="Y62" s="107">
        <v>7653</v>
      </c>
      <c r="Z62" s="99"/>
      <c r="AA62" s="99"/>
      <c r="AB62" s="61" t="e">
        <f>AA62/Z62-100%</f>
        <v>#DIV/0!</v>
      </c>
      <c r="AC62" s="99"/>
      <c r="AD62" s="99"/>
      <c r="AE62" s="62" t="e">
        <f>AD62/AC62-100%</f>
        <v>#DIV/0!</v>
      </c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</row>
    <row r="63" spans="1:52" s="100" customFormat="1" ht="66.75" customHeight="1" x14ac:dyDescent="0.25">
      <c r="A63" s="50">
        <v>77</v>
      </c>
      <c r="B63" s="58">
        <v>115</v>
      </c>
      <c r="C63" s="52" t="s">
        <v>346</v>
      </c>
      <c r="D63" s="51" t="s">
        <v>692</v>
      </c>
      <c r="E63" s="101">
        <v>5904653059</v>
      </c>
      <c r="F63" s="74" t="s">
        <v>693</v>
      </c>
      <c r="G63" s="58" t="s">
        <v>359</v>
      </c>
      <c r="H63" s="51" t="s">
        <v>694</v>
      </c>
      <c r="I63" s="93" t="s">
        <v>695</v>
      </c>
      <c r="J63" s="66" t="s">
        <v>696</v>
      </c>
      <c r="K63" s="66" t="s">
        <v>254</v>
      </c>
      <c r="L63" s="81" t="s">
        <v>390</v>
      </c>
      <c r="M63" s="69">
        <v>735809.85</v>
      </c>
      <c r="N63" s="98" t="s">
        <v>697</v>
      </c>
      <c r="O63" s="57" t="s">
        <v>355</v>
      </c>
      <c r="P63" s="57">
        <v>44244</v>
      </c>
      <c r="Q63" s="102"/>
      <c r="R63" s="57">
        <v>41982</v>
      </c>
      <c r="S63" s="57">
        <v>44277</v>
      </c>
      <c r="T63" s="57">
        <v>44273</v>
      </c>
      <c r="U63" s="57"/>
      <c r="V63" s="57"/>
      <c r="W63" s="58">
        <v>3</v>
      </c>
      <c r="X63" s="58">
        <v>3</v>
      </c>
      <c r="Y63" s="58">
        <v>3209.66</v>
      </c>
      <c r="Z63" s="60"/>
      <c r="AA63" s="60"/>
      <c r="AB63" s="61" t="e">
        <f t="shared" ref="AB63:AB65" si="4">AA63/Z63-100%</f>
        <v>#DIV/0!</v>
      </c>
      <c r="AC63" s="60"/>
      <c r="AD63" s="60"/>
      <c r="AE63" s="62" t="e">
        <f t="shared" ref="AE63:AE65" si="5">AD63/AC63-100%</f>
        <v>#DIV/0!</v>
      </c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</row>
    <row r="64" spans="1:52" ht="39.75" customHeight="1" x14ac:dyDescent="0.25">
      <c r="A64" s="50">
        <v>78</v>
      </c>
      <c r="B64" s="66">
        <v>116</v>
      </c>
      <c r="C64" s="52" t="s">
        <v>346</v>
      </c>
      <c r="D64" s="51" t="s">
        <v>698</v>
      </c>
      <c r="E64" s="66">
        <v>5902244124</v>
      </c>
      <c r="F64" s="66" t="s">
        <v>381</v>
      </c>
      <c r="G64" s="66" t="s">
        <v>350</v>
      </c>
      <c r="H64" s="51" t="s">
        <v>699</v>
      </c>
      <c r="I64" s="97" t="s">
        <v>700</v>
      </c>
      <c r="J64" s="66" t="s">
        <v>701</v>
      </c>
      <c r="K64" s="66" t="s">
        <v>255</v>
      </c>
      <c r="L64" s="81" t="s">
        <v>354</v>
      </c>
      <c r="M64" s="55">
        <v>314500</v>
      </c>
      <c r="N64" s="98">
        <v>44274</v>
      </c>
      <c r="O64" s="66" t="s">
        <v>355</v>
      </c>
      <c r="P64" s="98">
        <v>44270</v>
      </c>
      <c r="Q64" s="122"/>
      <c r="R64" s="98">
        <v>41619</v>
      </c>
      <c r="S64" s="98">
        <v>44278</v>
      </c>
      <c r="T64" s="66"/>
      <c r="U64" s="66"/>
      <c r="V64" s="98"/>
      <c r="W64" s="66">
        <v>2</v>
      </c>
      <c r="X64" s="66">
        <v>2</v>
      </c>
      <c r="Y64" s="107">
        <v>1863</v>
      </c>
      <c r="Z64" s="99"/>
      <c r="AA64" s="99"/>
      <c r="AB64" s="61" t="e">
        <f t="shared" si="4"/>
        <v>#DIV/0!</v>
      </c>
      <c r="AC64" s="99"/>
      <c r="AD64" s="99"/>
      <c r="AE64" s="62" t="e">
        <f t="shared" si="5"/>
        <v>#DIV/0!</v>
      </c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</row>
    <row r="65" spans="1:52" ht="44.25" customHeight="1" x14ac:dyDescent="0.25">
      <c r="A65" s="50">
        <v>79</v>
      </c>
      <c r="B65" s="66">
        <v>117</v>
      </c>
      <c r="C65" s="52" t="s">
        <v>346</v>
      </c>
      <c r="D65" s="51" t="s">
        <v>702</v>
      </c>
      <c r="E65" s="66">
        <v>5907040766</v>
      </c>
      <c r="F65" s="66" t="s">
        <v>703</v>
      </c>
      <c r="G65" s="66" t="s">
        <v>350</v>
      </c>
      <c r="H65" s="51" t="s">
        <v>704</v>
      </c>
      <c r="I65" s="97" t="s">
        <v>705</v>
      </c>
      <c r="J65" s="66" t="s">
        <v>706</v>
      </c>
      <c r="K65" s="66" t="s">
        <v>45</v>
      </c>
      <c r="L65" s="51" t="s">
        <v>354</v>
      </c>
      <c r="M65" s="55">
        <v>5000000</v>
      </c>
      <c r="N65" s="98">
        <v>44274</v>
      </c>
      <c r="O65" s="66" t="s">
        <v>355</v>
      </c>
      <c r="P65" s="98">
        <v>44245</v>
      </c>
      <c r="Q65" s="66"/>
      <c r="R65" s="98">
        <v>43322</v>
      </c>
      <c r="S65" s="66"/>
      <c r="T65" s="66"/>
      <c r="U65" s="66"/>
      <c r="V65" s="98">
        <v>44278</v>
      </c>
      <c r="W65" s="66">
        <v>2</v>
      </c>
      <c r="X65" s="66">
        <v>2</v>
      </c>
      <c r="Y65" s="107">
        <v>43755.6</v>
      </c>
      <c r="Z65" s="99"/>
      <c r="AA65" s="99"/>
      <c r="AB65" s="61" t="e">
        <f t="shared" si="4"/>
        <v>#DIV/0!</v>
      </c>
      <c r="AC65" s="99"/>
      <c r="AD65" s="99"/>
      <c r="AE65" s="62" t="e">
        <f t="shared" si="5"/>
        <v>#DIV/0!</v>
      </c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</row>
    <row r="66" spans="1:52" ht="41.25" customHeight="1" x14ac:dyDescent="0.25">
      <c r="A66" s="50">
        <v>81</v>
      </c>
      <c r="B66" s="66">
        <v>119</v>
      </c>
      <c r="C66" s="52" t="s">
        <v>707</v>
      </c>
      <c r="D66" s="51" t="s">
        <v>257</v>
      </c>
      <c r="E66" s="96" t="s">
        <v>708</v>
      </c>
      <c r="F66" s="66" t="s">
        <v>709</v>
      </c>
      <c r="G66" s="66" t="s">
        <v>350</v>
      </c>
      <c r="H66" s="51" t="s">
        <v>710</v>
      </c>
      <c r="I66" s="97" t="s">
        <v>711</v>
      </c>
      <c r="J66" s="66" t="s">
        <v>712</v>
      </c>
      <c r="K66" s="66" t="s">
        <v>256</v>
      </c>
      <c r="L66" s="81" t="s">
        <v>354</v>
      </c>
      <c r="M66" s="55">
        <v>5000000</v>
      </c>
      <c r="N66" s="98" t="s">
        <v>713</v>
      </c>
      <c r="O66" s="66"/>
      <c r="P66" s="66"/>
      <c r="Q66" s="122"/>
      <c r="R66" s="98">
        <v>41618</v>
      </c>
      <c r="S66" s="98">
        <v>44277</v>
      </c>
      <c r="T66" s="98">
        <v>44274</v>
      </c>
      <c r="U66" s="98"/>
      <c r="V66" s="57"/>
      <c r="W66" s="66">
        <v>12</v>
      </c>
      <c r="X66" s="66">
        <v>12</v>
      </c>
      <c r="Y66" s="66">
        <v>34482.75</v>
      </c>
      <c r="Z66" s="99"/>
      <c r="AA66" s="99"/>
      <c r="AB66" s="61" t="e">
        <f>AA66/Z66-100%</f>
        <v>#DIV/0!</v>
      </c>
      <c r="AC66" s="99"/>
      <c r="AD66" s="99"/>
      <c r="AE66" s="62" t="e">
        <f>AD66/AC66-100%</f>
        <v>#DIV/0!</v>
      </c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</row>
    <row r="67" spans="1:52" s="100" customFormat="1" ht="57" customHeight="1" x14ac:dyDescent="0.25">
      <c r="A67" s="50">
        <v>85</v>
      </c>
      <c r="B67" s="58">
        <v>123</v>
      </c>
      <c r="C67" s="58" t="s">
        <v>422</v>
      </c>
      <c r="D67" s="51" t="s">
        <v>259</v>
      </c>
      <c r="E67" s="58">
        <v>5921036306</v>
      </c>
      <c r="F67" s="66" t="s">
        <v>516</v>
      </c>
      <c r="G67" s="58" t="s">
        <v>350</v>
      </c>
      <c r="H67" s="51" t="s">
        <v>714</v>
      </c>
      <c r="I67" s="93" t="s">
        <v>715</v>
      </c>
      <c r="J67" s="66" t="s">
        <v>716</v>
      </c>
      <c r="K67" s="66" t="s">
        <v>258</v>
      </c>
      <c r="L67" s="81" t="s">
        <v>354</v>
      </c>
      <c r="M67" s="69">
        <v>920115.62</v>
      </c>
      <c r="N67" s="98" t="s">
        <v>713</v>
      </c>
      <c r="O67" s="58"/>
      <c r="P67" s="58"/>
      <c r="Q67" s="102"/>
      <c r="R67" s="57">
        <v>43826</v>
      </c>
      <c r="S67" s="57">
        <v>44278</v>
      </c>
      <c r="T67" s="57">
        <v>44273</v>
      </c>
      <c r="U67" s="57"/>
      <c r="V67" s="57"/>
      <c r="W67" s="58">
        <v>12</v>
      </c>
      <c r="X67" s="58">
        <v>12</v>
      </c>
      <c r="Y67" s="58">
        <v>16610</v>
      </c>
      <c r="Z67" s="60"/>
      <c r="AA67" s="60"/>
      <c r="AB67" s="61" t="e">
        <f>AA67/Z67-100%</f>
        <v>#DIV/0!</v>
      </c>
      <c r="AC67" s="60"/>
      <c r="AD67" s="60"/>
      <c r="AE67" s="62" t="e">
        <f>AD67/AC67-100%</f>
        <v>#DIV/0!</v>
      </c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</row>
    <row r="68" spans="1:52" s="100" customFormat="1" ht="118.5" customHeight="1" x14ac:dyDescent="0.25">
      <c r="A68" s="50">
        <v>88</v>
      </c>
      <c r="B68" s="66">
        <v>126</v>
      </c>
      <c r="C68" s="66" t="s">
        <v>717</v>
      </c>
      <c r="D68" s="51" t="s">
        <v>718</v>
      </c>
      <c r="E68" s="66">
        <v>5904107405</v>
      </c>
      <c r="F68" s="66" t="s">
        <v>719</v>
      </c>
      <c r="G68" s="66" t="s">
        <v>350</v>
      </c>
      <c r="H68" s="51" t="s">
        <v>720</v>
      </c>
      <c r="I68" s="97" t="s">
        <v>721</v>
      </c>
      <c r="J68" s="66" t="s">
        <v>722</v>
      </c>
      <c r="K68" s="66" t="s">
        <v>260</v>
      </c>
      <c r="L68" s="81" t="s">
        <v>354</v>
      </c>
      <c r="M68" s="55">
        <v>5000000</v>
      </c>
      <c r="N68" s="98">
        <v>44274</v>
      </c>
      <c r="O68" s="66" t="s">
        <v>355</v>
      </c>
      <c r="P68" s="98">
        <v>44264</v>
      </c>
      <c r="Q68" s="122"/>
      <c r="R68" s="98">
        <v>37998</v>
      </c>
      <c r="S68" s="98">
        <v>44278</v>
      </c>
      <c r="T68" s="66"/>
      <c r="U68" s="66"/>
      <c r="V68" s="98"/>
      <c r="W68" s="66">
        <v>11</v>
      </c>
      <c r="X68" s="66">
        <v>11</v>
      </c>
      <c r="Y68" s="107">
        <v>16000</v>
      </c>
      <c r="Z68" s="99"/>
      <c r="AA68" s="99"/>
      <c r="AB68" s="61" t="e">
        <f>AA68/Z68-100%</f>
        <v>#DIV/0!</v>
      </c>
      <c r="AC68" s="99"/>
      <c r="AD68" s="99"/>
      <c r="AE68" s="62" t="e">
        <f>AD68/AC68-100%</f>
        <v>#DIV/0!</v>
      </c>
    </row>
    <row r="69" spans="1:52" s="100" customFormat="1" ht="42.75" customHeight="1" x14ac:dyDescent="0.25">
      <c r="A69" s="50">
        <v>90</v>
      </c>
      <c r="B69" s="58">
        <v>128</v>
      </c>
      <c r="C69" s="58" t="s">
        <v>422</v>
      </c>
      <c r="D69" s="51" t="s">
        <v>723</v>
      </c>
      <c r="E69" s="58">
        <v>5921027527</v>
      </c>
      <c r="F69" s="66" t="s">
        <v>724</v>
      </c>
      <c r="G69" s="58" t="s">
        <v>359</v>
      </c>
      <c r="H69" s="51" t="s">
        <v>725</v>
      </c>
      <c r="I69" s="97" t="s">
        <v>726</v>
      </c>
      <c r="J69" s="66" t="s">
        <v>727</v>
      </c>
      <c r="K69" s="66" t="s">
        <v>261</v>
      </c>
      <c r="L69" s="81" t="s">
        <v>354</v>
      </c>
      <c r="M69" s="69">
        <v>2093645</v>
      </c>
      <c r="N69" s="98" t="s">
        <v>713</v>
      </c>
      <c r="O69" s="58" t="s">
        <v>355</v>
      </c>
      <c r="P69" s="57">
        <v>44265</v>
      </c>
      <c r="Q69" s="94"/>
      <c r="R69" s="57">
        <v>42583</v>
      </c>
      <c r="S69" s="57">
        <v>44278</v>
      </c>
      <c r="T69" s="57">
        <v>44273</v>
      </c>
      <c r="U69" s="57"/>
      <c r="V69" s="57"/>
      <c r="W69" s="58">
        <v>8</v>
      </c>
      <c r="X69" s="58">
        <v>2</v>
      </c>
      <c r="Y69" s="78"/>
      <c r="Z69" s="60"/>
      <c r="AA69" s="60"/>
      <c r="AB69" s="61" t="e">
        <f t="shared" ref="AB69:AB73" si="6">AA69/Z69-100%</f>
        <v>#DIV/0!</v>
      </c>
      <c r="AC69" s="60"/>
      <c r="AD69" s="60"/>
      <c r="AE69" s="62" t="e">
        <f t="shared" ref="AE69:AE73" si="7">AD69/AC69-100%</f>
        <v>#DIV/0!</v>
      </c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</row>
    <row r="70" spans="1:52" s="100" customFormat="1" ht="63" customHeight="1" x14ac:dyDescent="0.25">
      <c r="A70" s="50">
        <v>91</v>
      </c>
      <c r="B70" s="66">
        <v>129</v>
      </c>
      <c r="C70" s="66" t="s">
        <v>422</v>
      </c>
      <c r="D70" s="51" t="s">
        <v>728</v>
      </c>
      <c r="E70" s="66">
        <v>5921033400</v>
      </c>
      <c r="F70" s="66" t="s">
        <v>729</v>
      </c>
      <c r="G70" s="66" t="s">
        <v>359</v>
      </c>
      <c r="H70" s="51" t="s">
        <v>730</v>
      </c>
      <c r="I70" s="97" t="s">
        <v>731</v>
      </c>
      <c r="J70" s="66" t="s">
        <v>732</v>
      </c>
      <c r="K70" s="66" t="s">
        <v>262</v>
      </c>
      <c r="L70" s="81" t="s">
        <v>354</v>
      </c>
      <c r="M70" s="55">
        <v>1189543</v>
      </c>
      <c r="N70" s="98">
        <v>44274</v>
      </c>
      <c r="O70" s="66" t="s">
        <v>355</v>
      </c>
      <c r="P70" s="98">
        <v>44271</v>
      </c>
      <c r="Q70" s="122"/>
      <c r="R70" s="98">
        <v>44409</v>
      </c>
      <c r="S70" s="98">
        <v>44278</v>
      </c>
      <c r="T70" s="66"/>
      <c r="U70" s="66"/>
      <c r="V70" s="98"/>
      <c r="W70" s="66">
        <v>66</v>
      </c>
      <c r="X70" s="66">
        <v>2</v>
      </c>
      <c r="Y70" s="107"/>
      <c r="Z70" s="99"/>
      <c r="AA70" s="99"/>
      <c r="AB70" s="61" t="e">
        <f t="shared" si="6"/>
        <v>#DIV/0!</v>
      </c>
      <c r="AC70" s="99"/>
      <c r="AD70" s="99"/>
      <c r="AE70" s="62" t="e">
        <f t="shared" si="7"/>
        <v>#DIV/0!</v>
      </c>
    </row>
    <row r="71" spans="1:52" s="100" customFormat="1" ht="67.5" customHeight="1" x14ac:dyDescent="0.25">
      <c r="A71" s="50">
        <v>94</v>
      </c>
      <c r="B71" s="58">
        <v>132</v>
      </c>
      <c r="C71" s="58" t="s">
        <v>733</v>
      </c>
      <c r="D71" s="74" t="s">
        <v>734</v>
      </c>
      <c r="E71" s="58">
        <v>5918011365</v>
      </c>
      <c r="F71" s="66" t="s">
        <v>735</v>
      </c>
      <c r="G71" s="58" t="s">
        <v>359</v>
      </c>
      <c r="H71" s="51" t="s">
        <v>736</v>
      </c>
      <c r="I71" s="93" t="s">
        <v>737</v>
      </c>
      <c r="J71" s="66" t="s">
        <v>738</v>
      </c>
      <c r="K71" s="66" t="s">
        <v>263</v>
      </c>
      <c r="L71" s="81" t="s">
        <v>354</v>
      </c>
      <c r="M71" s="69">
        <v>764633</v>
      </c>
      <c r="N71" s="98" t="s">
        <v>697</v>
      </c>
      <c r="O71" s="78"/>
      <c r="P71" s="78"/>
      <c r="Q71" s="94"/>
      <c r="R71" s="57">
        <v>42583</v>
      </c>
      <c r="S71" s="57">
        <v>44278</v>
      </c>
      <c r="T71" s="57">
        <v>44273</v>
      </c>
      <c r="U71" s="57"/>
      <c r="V71" s="57"/>
      <c r="W71" s="58">
        <v>2</v>
      </c>
      <c r="X71" s="58">
        <v>2</v>
      </c>
      <c r="Y71" s="78"/>
      <c r="Z71" s="60"/>
      <c r="AA71" s="60"/>
      <c r="AB71" s="61" t="e">
        <f t="shared" si="6"/>
        <v>#DIV/0!</v>
      </c>
      <c r="AC71" s="60"/>
      <c r="AD71" s="60"/>
      <c r="AE71" s="62" t="e">
        <f t="shared" si="7"/>
        <v>#DIV/0!</v>
      </c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</row>
    <row r="72" spans="1:52" s="100" customFormat="1" ht="48" customHeight="1" x14ac:dyDescent="0.25">
      <c r="A72" s="50">
        <v>95</v>
      </c>
      <c r="B72" s="66">
        <v>133</v>
      </c>
      <c r="C72" s="52" t="s">
        <v>346</v>
      </c>
      <c r="D72" s="51" t="s">
        <v>739</v>
      </c>
      <c r="E72" s="66">
        <v>5905047501</v>
      </c>
      <c r="F72" s="66" t="s">
        <v>371</v>
      </c>
      <c r="G72" s="58" t="s">
        <v>350</v>
      </c>
      <c r="H72" s="74" t="s">
        <v>740</v>
      </c>
      <c r="I72" s="97" t="s">
        <v>741</v>
      </c>
      <c r="J72" s="66" t="s">
        <v>742</v>
      </c>
      <c r="K72" s="66" t="s">
        <v>264</v>
      </c>
      <c r="L72" s="81" t="s">
        <v>354</v>
      </c>
      <c r="M72" s="55">
        <v>94499.6</v>
      </c>
      <c r="N72" s="98" t="s">
        <v>697</v>
      </c>
      <c r="O72" s="66"/>
      <c r="P72" s="66"/>
      <c r="Q72" s="122"/>
      <c r="R72" s="98">
        <v>42663</v>
      </c>
      <c r="S72" s="98">
        <v>44278</v>
      </c>
      <c r="T72" s="98">
        <v>44273</v>
      </c>
      <c r="U72" s="98"/>
      <c r="V72" s="57"/>
      <c r="W72" s="66">
        <v>2</v>
      </c>
      <c r="X72" s="66">
        <v>2</v>
      </c>
      <c r="Y72" s="107">
        <v>13105</v>
      </c>
      <c r="Z72" s="99"/>
      <c r="AA72" s="99"/>
      <c r="AB72" s="61" t="e">
        <f t="shared" si="6"/>
        <v>#DIV/0!</v>
      </c>
      <c r="AC72" s="99"/>
      <c r="AD72" s="99"/>
      <c r="AE72" s="62" t="e">
        <f t="shared" si="7"/>
        <v>#DIV/0!</v>
      </c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</row>
    <row r="73" spans="1:52" s="100" customFormat="1" ht="44.25" customHeight="1" x14ac:dyDescent="0.25">
      <c r="A73" s="50">
        <v>96</v>
      </c>
      <c r="B73" s="66">
        <v>134</v>
      </c>
      <c r="C73" s="58" t="s">
        <v>743</v>
      </c>
      <c r="D73" s="51" t="s">
        <v>266</v>
      </c>
      <c r="E73" s="96" t="s">
        <v>744</v>
      </c>
      <c r="F73" s="66" t="s">
        <v>745</v>
      </c>
      <c r="G73" s="66" t="s">
        <v>359</v>
      </c>
      <c r="H73" s="51" t="s">
        <v>746</v>
      </c>
      <c r="I73" s="97" t="s">
        <v>747</v>
      </c>
      <c r="J73" s="66" t="s">
        <v>748</v>
      </c>
      <c r="K73" s="66" t="s">
        <v>265</v>
      </c>
      <c r="L73" s="81" t="s">
        <v>354</v>
      </c>
      <c r="M73" s="55">
        <v>787967.3</v>
      </c>
      <c r="N73" s="98">
        <v>44274</v>
      </c>
      <c r="O73" s="66"/>
      <c r="P73" s="98"/>
      <c r="Q73" s="122"/>
      <c r="R73" s="98">
        <v>38330</v>
      </c>
      <c r="S73" s="98">
        <v>44278</v>
      </c>
      <c r="T73" s="66"/>
      <c r="U73" s="66"/>
      <c r="V73" s="98"/>
      <c r="W73" s="66">
        <v>3</v>
      </c>
      <c r="X73" s="66">
        <v>2</v>
      </c>
      <c r="Y73" s="107"/>
      <c r="Z73" s="99"/>
      <c r="AA73" s="99"/>
      <c r="AB73" s="61" t="e">
        <f t="shared" si="6"/>
        <v>#DIV/0!</v>
      </c>
      <c r="AC73" s="99"/>
      <c r="AD73" s="99"/>
      <c r="AE73" s="62" t="e">
        <f t="shared" si="7"/>
        <v>#DIV/0!</v>
      </c>
    </row>
    <row r="74" spans="1:52" s="100" customFormat="1" ht="39" customHeight="1" x14ac:dyDescent="0.25">
      <c r="A74" s="50">
        <v>99</v>
      </c>
      <c r="B74" s="58">
        <v>137</v>
      </c>
      <c r="C74" s="58" t="s">
        <v>743</v>
      </c>
      <c r="D74" s="51" t="s">
        <v>749</v>
      </c>
      <c r="E74" s="58">
        <v>5919018772</v>
      </c>
      <c r="F74" s="66" t="s">
        <v>450</v>
      </c>
      <c r="G74" s="58" t="s">
        <v>350</v>
      </c>
      <c r="H74" s="51" t="s">
        <v>750</v>
      </c>
      <c r="I74" s="93" t="s">
        <v>751</v>
      </c>
      <c r="J74" s="66" t="s">
        <v>752</v>
      </c>
      <c r="K74" s="66" t="s">
        <v>267</v>
      </c>
      <c r="L74" s="81" t="s">
        <v>354</v>
      </c>
      <c r="M74" s="69">
        <v>330100</v>
      </c>
      <c r="N74" s="98" t="s">
        <v>713</v>
      </c>
      <c r="O74" s="58"/>
      <c r="P74" s="58"/>
      <c r="Q74" s="102"/>
      <c r="R74" s="57">
        <v>44409</v>
      </c>
      <c r="S74" s="57">
        <v>44278</v>
      </c>
      <c r="T74" s="57">
        <v>44273</v>
      </c>
      <c r="U74" s="57"/>
      <c r="V74" s="57"/>
      <c r="W74" s="58">
        <v>2</v>
      </c>
      <c r="X74" s="58">
        <v>2</v>
      </c>
      <c r="Y74" s="58"/>
      <c r="Z74" s="60"/>
      <c r="AA74" s="60"/>
      <c r="AB74" s="61" t="e">
        <f>AA74/Z74-100%</f>
        <v>#DIV/0!</v>
      </c>
      <c r="AC74" s="60"/>
      <c r="AD74" s="60"/>
      <c r="AE74" s="62" t="e">
        <f>AD74/AC74-100%</f>
        <v>#DIV/0!</v>
      </c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</row>
    <row r="75" spans="1:52" s="100" customFormat="1" ht="39.75" customHeight="1" x14ac:dyDescent="0.25">
      <c r="A75" s="50">
        <v>102</v>
      </c>
      <c r="B75" s="58">
        <v>140</v>
      </c>
      <c r="C75" s="58" t="s">
        <v>422</v>
      </c>
      <c r="D75" s="66" t="s">
        <v>753</v>
      </c>
      <c r="E75" s="58">
        <v>5921034404</v>
      </c>
      <c r="F75" s="66" t="s">
        <v>754</v>
      </c>
      <c r="G75" s="58" t="s">
        <v>359</v>
      </c>
      <c r="H75" s="66" t="s">
        <v>755</v>
      </c>
      <c r="I75" s="93" t="s">
        <v>756</v>
      </c>
      <c r="J75" s="66" t="s">
        <v>757</v>
      </c>
      <c r="K75" s="66" t="s">
        <v>268</v>
      </c>
      <c r="L75" s="81" t="s">
        <v>354</v>
      </c>
      <c r="M75" s="69">
        <v>2068223.17</v>
      </c>
      <c r="N75" s="98" t="s">
        <v>713</v>
      </c>
      <c r="O75" s="58" t="s">
        <v>355</v>
      </c>
      <c r="P75" s="57">
        <v>44256</v>
      </c>
      <c r="Q75" s="132"/>
      <c r="R75" s="57">
        <v>42957</v>
      </c>
      <c r="S75" s="57">
        <v>44278</v>
      </c>
      <c r="T75" s="57">
        <v>44273</v>
      </c>
      <c r="U75" s="57"/>
      <c r="V75" s="57"/>
      <c r="W75" s="58">
        <v>3</v>
      </c>
      <c r="X75" s="58">
        <v>2</v>
      </c>
      <c r="Y75" s="78"/>
      <c r="Z75" s="60"/>
      <c r="AA75" s="60"/>
      <c r="AB75" s="61" t="e">
        <f>AA75/Z75-100%</f>
        <v>#DIV/0!</v>
      </c>
      <c r="AC75" s="60"/>
      <c r="AD75" s="60"/>
      <c r="AE75" s="62" t="e">
        <f>AD75/AC75-100%</f>
        <v>#DIV/0!</v>
      </c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</row>
    <row r="76" spans="1:52" s="100" customFormat="1" x14ac:dyDescent="0.25">
      <c r="A76" s="122"/>
      <c r="B76" s="122"/>
      <c r="C76" s="122"/>
      <c r="D76" s="50"/>
      <c r="E76" s="122"/>
      <c r="F76" s="133"/>
      <c r="G76" s="122"/>
      <c r="H76" s="90"/>
      <c r="I76" s="134"/>
      <c r="J76" s="122"/>
      <c r="K76" s="122"/>
      <c r="L76" s="135"/>
      <c r="M76" s="136"/>
      <c r="N76" s="137"/>
      <c r="O76" s="122"/>
      <c r="P76" s="137"/>
      <c r="Q76" s="122"/>
      <c r="R76" s="138"/>
      <c r="S76" s="122"/>
      <c r="T76" s="122"/>
      <c r="U76" s="122"/>
      <c r="V76" s="138"/>
      <c r="W76" s="122"/>
      <c r="X76" s="122"/>
      <c r="Y76" s="139"/>
    </row>
    <row r="77" spans="1:52" s="100" customFormat="1" x14ac:dyDescent="0.25">
      <c r="A77" s="122"/>
      <c r="B77" s="122"/>
      <c r="C77" s="122"/>
      <c r="D77" s="140"/>
      <c r="E77" s="122"/>
      <c r="F77" s="133"/>
      <c r="G77" s="122"/>
      <c r="H77" s="66"/>
      <c r="I77" s="134"/>
      <c r="J77" s="122"/>
      <c r="K77" s="122"/>
      <c r="L77" s="135"/>
      <c r="M77" s="136"/>
      <c r="N77" s="137"/>
      <c r="O77" s="122"/>
      <c r="P77" s="137"/>
      <c r="Q77" s="122"/>
      <c r="R77" s="138"/>
      <c r="S77" s="122"/>
      <c r="T77" s="122"/>
      <c r="U77" s="122"/>
      <c r="V77" s="138"/>
      <c r="W77" s="122"/>
      <c r="X77" s="122"/>
      <c r="Y77" s="139"/>
    </row>
    <row r="78" spans="1:52" s="100" customFormat="1" x14ac:dyDescent="0.25">
      <c r="A78" s="122"/>
      <c r="B78" s="122"/>
      <c r="C78" s="122"/>
      <c r="D78" s="50"/>
      <c r="E78" s="122"/>
      <c r="F78" s="133"/>
      <c r="G78" s="122"/>
      <c r="H78" s="66"/>
      <c r="I78" s="134"/>
      <c r="J78" s="122"/>
      <c r="K78" s="122"/>
      <c r="L78" s="135"/>
      <c r="M78" s="136"/>
      <c r="N78" s="137"/>
      <c r="O78" s="122"/>
      <c r="P78" s="137"/>
      <c r="Q78" s="122"/>
      <c r="R78" s="138"/>
      <c r="S78" s="122"/>
      <c r="T78" s="122"/>
      <c r="U78" s="122"/>
      <c r="V78" s="138"/>
      <c r="W78" s="122"/>
      <c r="X78" s="122"/>
      <c r="Y78" s="139"/>
    </row>
    <row r="79" spans="1:52" s="100" customFormat="1" x14ac:dyDescent="0.25">
      <c r="A79" s="122"/>
      <c r="B79" s="122"/>
      <c r="C79" s="122"/>
      <c r="D79" s="141"/>
      <c r="E79" s="122"/>
      <c r="F79" s="133"/>
      <c r="G79" s="122"/>
      <c r="H79" s="51"/>
      <c r="I79" s="134"/>
      <c r="J79" s="122"/>
      <c r="K79" s="122"/>
      <c r="L79" s="135"/>
      <c r="M79" s="136"/>
      <c r="N79" s="137"/>
      <c r="O79" s="122"/>
      <c r="P79" s="137"/>
      <c r="Q79" s="122"/>
      <c r="R79" s="138"/>
      <c r="S79" s="122"/>
      <c r="T79" s="122"/>
      <c r="U79" s="122"/>
      <c r="V79" s="138"/>
      <c r="W79" s="122"/>
      <c r="X79" s="122"/>
      <c r="Y79" s="139"/>
    </row>
    <row r="80" spans="1:52" s="100" customFormat="1" x14ac:dyDescent="0.25">
      <c r="A80" s="122"/>
      <c r="B80" s="122"/>
      <c r="C80" s="122"/>
      <c r="D80" s="140"/>
      <c r="E80" s="122"/>
      <c r="F80" s="133"/>
      <c r="G80" s="122"/>
      <c r="H80" s="74"/>
      <c r="I80" s="134"/>
      <c r="J80" s="122"/>
      <c r="K80" s="122"/>
      <c r="L80" s="135"/>
      <c r="M80" s="136"/>
      <c r="N80" s="137"/>
      <c r="O80" s="122"/>
      <c r="P80" s="137"/>
      <c r="Q80" s="122"/>
      <c r="R80" s="138"/>
      <c r="S80" s="122"/>
      <c r="T80" s="122"/>
      <c r="U80" s="122"/>
      <c r="V80" s="138"/>
      <c r="W80" s="122"/>
      <c r="X80" s="122"/>
      <c r="Y80" s="139"/>
    </row>
    <row r="81" spans="1:52" s="100" customFormat="1" x14ac:dyDescent="0.25">
      <c r="A81" s="122"/>
      <c r="B81" s="122"/>
      <c r="C81" s="122"/>
      <c r="D81" s="50"/>
      <c r="E81" s="122"/>
      <c r="F81" s="133"/>
      <c r="G81" s="122"/>
      <c r="H81" s="51"/>
      <c r="I81" s="134"/>
      <c r="J81" s="122"/>
      <c r="K81" s="122"/>
      <c r="L81" s="135"/>
      <c r="M81" s="136"/>
      <c r="N81" s="137"/>
      <c r="O81" s="122"/>
      <c r="P81" s="137"/>
      <c r="Q81" s="122"/>
      <c r="R81" s="138"/>
      <c r="S81" s="122"/>
      <c r="T81" s="122"/>
      <c r="U81" s="122"/>
      <c r="V81" s="138"/>
      <c r="W81" s="122"/>
      <c r="X81" s="122"/>
      <c r="Y81" s="139"/>
    </row>
    <row r="82" spans="1:52" s="100" customFormat="1" x14ac:dyDescent="0.25">
      <c r="A82" s="122"/>
      <c r="B82" s="122"/>
      <c r="C82" s="122"/>
      <c r="D82" s="142"/>
      <c r="E82" s="122"/>
      <c r="F82" s="133"/>
      <c r="G82" s="122"/>
      <c r="H82" s="89"/>
      <c r="I82" s="134"/>
      <c r="J82" s="122"/>
      <c r="K82" s="122"/>
      <c r="L82" s="135"/>
      <c r="M82" s="136"/>
      <c r="N82" s="137"/>
      <c r="O82" s="122"/>
      <c r="P82" s="137"/>
      <c r="Q82" s="122"/>
      <c r="R82" s="138"/>
      <c r="S82" s="122"/>
      <c r="T82" s="122"/>
      <c r="U82" s="122"/>
      <c r="V82" s="138"/>
      <c r="W82" s="122"/>
      <c r="X82" s="122"/>
      <c r="Y82" s="139"/>
    </row>
    <row r="83" spans="1:52" s="100" customFormat="1" x14ac:dyDescent="0.25">
      <c r="A83" s="122"/>
      <c r="B83" s="122"/>
      <c r="C83" s="122"/>
      <c r="D83" s="143"/>
      <c r="E83" s="122"/>
      <c r="F83" s="133"/>
      <c r="G83" s="122"/>
      <c r="H83" s="74"/>
      <c r="I83" s="134"/>
      <c r="J83" s="122"/>
      <c r="K83" s="122"/>
      <c r="L83" s="135"/>
      <c r="M83" s="136"/>
      <c r="N83" s="137"/>
      <c r="O83" s="122"/>
      <c r="P83" s="137"/>
      <c r="Q83" s="122"/>
      <c r="R83" s="138"/>
      <c r="S83" s="122"/>
      <c r="T83" s="122"/>
      <c r="U83" s="122"/>
      <c r="V83" s="138"/>
      <c r="W83" s="122"/>
      <c r="X83" s="122"/>
      <c r="Y83" s="139"/>
    </row>
    <row r="84" spans="1:52" x14ac:dyDescent="0.25">
      <c r="A84" s="102"/>
      <c r="D84" s="144"/>
      <c r="H84" s="51"/>
      <c r="J84" s="145"/>
      <c r="K84" s="94"/>
      <c r="L84" s="94"/>
      <c r="M84" s="146">
        <f>SUBTOTAL(9,M2:M83)</f>
        <v>158725978.82999998</v>
      </c>
      <c r="N84" s="132"/>
      <c r="O84" s="94"/>
      <c r="P84" s="132"/>
      <c r="Q84" s="94"/>
      <c r="R84" s="147"/>
      <c r="S84" s="147"/>
      <c r="T84" s="94"/>
      <c r="U84" s="94"/>
      <c r="V84" s="94"/>
      <c r="W84" s="94"/>
      <c r="X84" s="147"/>
      <c r="Y84" s="94"/>
    </row>
    <row r="85" spans="1:52" s="124" customFormat="1" x14ac:dyDescent="0.25">
      <c r="A85" s="80"/>
      <c r="B85" s="72"/>
      <c r="C85" s="80"/>
      <c r="D85" s="143"/>
      <c r="E85" s="72"/>
      <c r="F85" s="72"/>
      <c r="G85" s="72"/>
      <c r="H85" s="106"/>
      <c r="I85" s="72"/>
      <c r="J85" s="72"/>
      <c r="K85" s="72"/>
      <c r="L85" s="72"/>
      <c r="M85" s="148">
        <f>[7]Лист1!$C$3</f>
        <v>158743478.33999997</v>
      </c>
      <c r="O85" s="72"/>
      <c r="Q85" s="72"/>
      <c r="R85" s="105"/>
      <c r="S85" s="105"/>
      <c r="T85" s="72"/>
      <c r="U85" s="72"/>
      <c r="V85" s="72"/>
      <c r="W85" s="72"/>
      <c r="X85" s="105"/>
      <c r="Y85" s="72"/>
      <c r="Z85" s="80"/>
      <c r="AA85" s="80"/>
      <c r="AB85" s="80"/>
      <c r="AC85" s="80"/>
      <c r="AD85" s="80"/>
      <c r="AE85" s="80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</row>
    <row r="86" spans="1:52" s="124" customFormat="1" x14ac:dyDescent="0.25">
      <c r="A86" s="80"/>
      <c r="B86" s="72"/>
      <c r="C86" s="80"/>
      <c r="D86" s="50"/>
      <c r="E86" s="72"/>
      <c r="F86" s="72"/>
      <c r="G86" s="72"/>
      <c r="H86" s="66"/>
      <c r="I86" s="72"/>
      <c r="J86" s="72"/>
      <c r="K86" s="72"/>
      <c r="L86" s="72"/>
      <c r="M86" s="148"/>
      <c r="O86" s="72"/>
      <c r="Q86" s="72"/>
      <c r="R86" s="105"/>
      <c r="S86" s="105"/>
      <c r="T86" s="72"/>
      <c r="U86" s="72"/>
      <c r="V86" s="72"/>
      <c r="W86" s="72"/>
      <c r="X86" s="105"/>
      <c r="Y86" s="72"/>
      <c r="Z86" s="80"/>
      <c r="AA86" s="80"/>
      <c r="AB86" s="80"/>
      <c r="AC86" s="80"/>
      <c r="AD86" s="80"/>
      <c r="AE86" s="80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</row>
    <row r="87" spans="1:52" s="124" customFormat="1" x14ac:dyDescent="0.25">
      <c r="A87" s="80"/>
      <c r="B87" s="72"/>
      <c r="C87" s="80"/>
      <c r="D87" s="141"/>
      <c r="E87" s="72"/>
      <c r="F87" s="72"/>
      <c r="G87" s="72"/>
      <c r="H87" s="89"/>
      <c r="I87" s="72"/>
      <c r="J87" s="72"/>
      <c r="K87" s="72"/>
      <c r="L87" s="72"/>
      <c r="M87" s="72"/>
      <c r="O87" s="72"/>
      <c r="Q87" s="72"/>
      <c r="R87" s="105"/>
      <c r="S87" s="105"/>
      <c r="T87" s="72"/>
      <c r="U87" s="72"/>
      <c r="V87" s="72"/>
      <c r="W87" s="72"/>
      <c r="X87" s="105"/>
      <c r="Y87" s="72"/>
      <c r="Z87" s="80"/>
      <c r="AA87" s="80"/>
      <c r="AB87" s="80"/>
      <c r="AC87" s="80"/>
      <c r="AD87" s="80"/>
      <c r="AE87" s="80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</row>
    <row r="88" spans="1:52" s="124" customFormat="1" x14ac:dyDescent="0.25">
      <c r="A88" s="80"/>
      <c r="B88" s="72"/>
      <c r="C88" s="80"/>
      <c r="D88" s="143"/>
      <c r="E88" s="72"/>
      <c r="F88" s="72"/>
      <c r="G88" s="72"/>
      <c r="H88" s="103"/>
      <c r="I88" s="72"/>
      <c r="J88" s="72"/>
      <c r="K88" s="72"/>
      <c r="L88" s="72"/>
      <c r="M88" s="72"/>
      <c r="O88" s="72"/>
      <c r="Q88" s="72"/>
      <c r="R88" s="105"/>
      <c r="S88" s="105"/>
      <c r="T88" s="72"/>
      <c r="U88" s="72"/>
      <c r="V88" s="72"/>
      <c r="W88" s="72"/>
      <c r="X88" s="105"/>
      <c r="Y88" s="72"/>
      <c r="Z88" s="80"/>
      <c r="AA88" s="80"/>
      <c r="AB88" s="80"/>
      <c r="AC88" s="80"/>
      <c r="AD88" s="80"/>
      <c r="AE88" s="80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</row>
    <row r="89" spans="1:52" s="124" customFormat="1" x14ac:dyDescent="0.25">
      <c r="A89" s="80"/>
      <c r="B89" s="72"/>
      <c r="C89" s="80"/>
      <c r="D89" s="143"/>
      <c r="E89" s="72"/>
      <c r="F89" s="72"/>
      <c r="G89" s="72"/>
      <c r="H89" s="51"/>
      <c r="I89" s="72"/>
      <c r="J89" s="72"/>
      <c r="K89" s="72"/>
      <c r="L89" s="72"/>
      <c r="M89" s="72"/>
      <c r="O89" s="72"/>
      <c r="Q89" s="72"/>
      <c r="R89" s="105"/>
      <c r="S89" s="105"/>
      <c r="T89" s="72"/>
      <c r="U89" s="72"/>
      <c r="V89" s="72"/>
      <c r="W89" s="72"/>
      <c r="X89" s="105"/>
      <c r="Y89" s="72"/>
      <c r="Z89" s="80"/>
      <c r="AA89" s="80"/>
      <c r="AB89" s="80"/>
      <c r="AC89" s="80"/>
      <c r="AD89" s="80"/>
      <c r="AE89" s="80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</row>
    <row r="90" spans="1:52" s="124" customFormat="1" x14ac:dyDescent="0.25">
      <c r="A90" s="80"/>
      <c r="B90" s="72"/>
      <c r="C90" s="80"/>
      <c r="D90" s="143"/>
      <c r="E90" s="72"/>
      <c r="F90" s="72"/>
      <c r="G90" s="72"/>
      <c r="H90" s="66"/>
      <c r="I90" s="72"/>
      <c r="J90" s="72"/>
      <c r="K90" s="72"/>
      <c r="L90" s="72"/>
      <c r="M90" s="72"/>
      <c r="O90" s="72"/>
      <c r="Q90" s="72"/>
      <c r="R90" s="105"/>
      <c r="S90" s="105"/>
      <c r="T90" s="72"/>
      <c r="U90" s="72"/>
      <c r="V90" s="72"/>
      <c r="W90" s="72"/>
      <c r="X90" s="105"/>
      <c r="Y90" s="72"/>
      <c r="Z90" s="80"/>
      <c r="AA90" s="80"/>
      <c r="AB90" s="80"/>
      <c r="AC90" s="80"/>
      <c r="AD90" s="80"/>
      <c r="AE90" s="80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</row>
    <row r="91" spans="1:52" s="124" customFormat="1" x14ac:dyDescent="0.25">
      <c r="A91" s="80"/>
      <c r="B91" s="72"/>
      <c r="C91" s="80"/>
      <c r="D91" s="50"/>
      <c r="E91" s="72"/>
      <c r="F91" s="72"/>
      <c r="G91" s="72"/>
      <c r="H91" s="51"/>
      <c r="I91" s="72"/>
      <c r="J91" s="72"/>
      <c r="K91" s="72"/>
      <c r="L91" s="72"/>
      <c r="M91" s="72"/>
      <c r="O91" s="72"/>
      <c r="Q91" s="72"/>
      <c r="R91" s="105"/>
      <c r="S91" s="105"/>
      <c r="T91" s="72"/>
      <c r="U91" s="72"/>
      <c r="V91" s="72"/>
      <c r="W91" s="72"/>
      <c r="X91" s="105"/>
      <c r="Y91" s="72"/>
      <c r="Z91" s="80"/>
      <c r="AA91" s="80"/>
      <c r="AB91" s="80"/>
      <c r="AC91" s="80"/>
      <c r="AD91" s="80"/>
      <c r="AE91" s="80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</row>
    <row r="92" spans="1:52" s="124" customFormat="1" x14ac:dyDescent="0.25">
      <c r="A92" s="80"/>
      <c r="B92" s="72"/>
      <c r="C92" s="80"/>
      <c r="D92" s="149"/>
      <c r="E92" s="72"/>
      <c r="F92" s="72"/>
      <c r="G92" s="72"/>
      <c r="H92" s="51"/>
      <c r="I92" s="72"/>
      <c r="J92" s="72"/>
      <c r="K92" s="72"/>
      <c r="L92" s="72"/>
      <c r="M92" s="72"/>
      <c r="O92" s="72"/>
      <c r="Q92" s="72"/>
      <c r="R92" s="105"/>
      <c r="S92" s="105"/>
      <c r="T92" s="72"/>
      <c r="U92" s="72"/>
      <c r="V92" s="72"/>
      <c r="W92" s="72"/>
      <c r="X92" s="105"/>
      <c r="Y92" s="72"/>
      <c r="Z92" s="80"/>
      <c r="AA92" s="80"/>
      <c r="AB92" s="80"/>
      <c r="AC92" s="80"/>
      <c r="AD92" s="80"/>
      <c r="AE92" s="80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</row>
    <row r="93" spans="1:52" s="124" customFormat="1" x14ac:dyDescent="0.25">
      <c r="A93" s="80"/>
      <c r="B93" s="72"/>
      <c r="C93" s="80"/>
      <c r="D93" s="141"/>
      <c r="E93" s="72"/>
      <c r="F93" s="72"/>
      <c r="G93" s="72"/>
      <c r="H93" s="89"/>
      <c r="I93" s="72"/>
      <c r="J93" s="72"/>
      <c r="K93" s="72"/>
      <c r="L93" s="72"/>
      <c r="M93" s="72"/>
      <c r="O93" s="72"/>
      <c r="Q93" s="72"/>
      <c r="R93" s="105"/>
      <c r="S93" s="105"/>
      <c r="T93" s="72"/>
      <c r="U93" s="72"/>
      <c r="V93" s="72"/>
      <c r="W93" s="72"/>
      <c r="X93" s="105"/>
      <c r="Y93" s="72"/>
      <c r="Z93" s="80"/>
      <c r="AA93" s="80"/>
      <c r="AB93" s="80"/>
      <c r="AC93" s="80"/>
      <c r="AD93" s="80"/>
      <c r="AE93" s="80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</row>
    <row r="94" spans="1:52" s="124" customFormat="1" x14ac:dyDescent="0.25">
      <c r="A94" s="80"/>
      <c r="B94" s="72"/>
      <c r="C94" s="80"/>
      <c r="D94" s="143"/>
      <c r="E94" s="72"/>
      <c r="F94" s="72"/>
      <c r="G94" s="72"/>
      <c r="H94" s="66"/>
      <c r="I94" s="72"/>
      <c r="J94" s="72"/>
      <c r="K94" s="72"/>
      <c r="L94" s="72"/>
      <c r="M94" s="72"/>
      <c r="O94" s="72"/>
      <c r="Q94" s="72"/>
      <c r="R94" s="105"/>
      <c r="S94" s="105"/>
      <c r="T94" s="72"/>
      <c r="U94" s="72"/>
      <c r="V94" s="72"/>
      <c r="W94" s="72"/>
      <c r="X94" s="105"/>
      <c r="Y94" s="72"/>
      <c r="Z94" s="80"/>
      <c r="AA94" s="80"/>
      <c r="AB94" s="80"/>
      <c r="AC94" s="80"/>
      <c r="AD94" s="80"/>
      <c r="AE94" s="80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</row>
    <row r="95" spans="1:52" s="124" customFormat="1" x14ac:dyDescent="0.25">
      <c r="A95" s="80"/>
      <c r="B95" s="72"/>
      <c r="C95" s="80"/>
      <c r="D95" s="143"/>
      <c r="E95" s="72"/>
      <c r="F95" s="72"/>
      <c r="G95" s="72"/>
      <c r="H95" s="66"/>
      <c r="I95" s="72"/>
      <c r="J95" s="72"/>
      <c r="K95" s="72"/>
      <c r="L95" s="72"/>
      <c r="M95" s="72"/>
      <c r="O95" s="72"/>
      <c r="Q95" s="72"/>
      <c r="R95" s="105"/>
      <c r="S95" s="105"/>
      <c r="T95" s="72"/>
      <c r="U95" s="72"/>
      <c r="V95" s="72"/>
      <c r="W95" s="72"/>
      <c r="X95" s="105"/>
      <c r="Y95" s="72"/>
      <c r="Z95" s="80"/>
      <c r="AA95" s="80"/>
      <c r="AB95" s="80"/>
      <c r="AC95" s="80"/>
      <c r="AD95" s="80"/>
      <c r="AE95" s="80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</row>
    <row r="96" spans="1:52" s="124" customFormat="1" x14ac:dyDescent="0.25">
      <c r="A96" s="80"/>
      <c r="B96" s="72"/>
      <c r="C96" s="80"/>
      <c r="D96" s="143"/>
      <c r="E96" s="72"/>
      <c r="F96" s="72"/>
      <c r="G96" s="72"/>
      <c r="H96" s="66"/>
      <c r="I96" s="72"/>
      <c r="J96" s="72"/>
      <c r="K96" s="72"/>
      <c r="L96" s="72"/>
      <c r="M96" s="72"/>
      <c r="O96" s="72"/>
      <c r="Q96" s="72"/>
      <c r="R96" s="105"/>
      <c r="S96" s="105"/>
      <c r="T96" s="72"/>
      <c r="U96" s="72"/>
      <c r="V96" s="72"/>
      <c r="W96" s="72"/>
      <c r="X96" s="105"/>
      <c r="Y96" s="72"/>
      <c r="Z96" s="80"/>
      <c r="AA96" s="80"/>
      <c r="AB96" s="80"/>
      <c r="AC96" s="80"/>
      <c r="AD96" s="80"/>
      <c r="AE96" s="80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</row>
    <row r="97" spans="1:52" s="124" customFormat="1" x14ac:dyDescent="0.25">
      <c r="A97" s="80"/>
      <c r="B97" s="72"/>
      <c r="C97" s="80"/>
      <c r="D97" s="143"/>
      <c r="E97" s="72"/>
      <c r="F97" s="72"/>
      <c r="G97" s="72"/>
      <c r="H97" s="51"/>
      <c r="I97" s="72"/>
      <c r="J97" s="72"/>
      <c r="K97" s="72"/>
      <c r="L97" s="72"/>
      <c r="M97" s="72"/>
      <c r="O97" s="72"/>
      <c r="Q97" s="72"/>
      <c r="R97" s="105"/>
      <c r="S97" s="105"/>
      <c r="T97" s="72"/>
      <c r="U97" s="72"/>
      <c r="V97" s="72"/>
      <c r="W97" s="72"/>
      <c r="X97" s="105"/>
      <c r="Y97" s="72"/>
      <c r="Z97" s="80"/>
      <c r="AA97" s="80"/>
      <c r="AB97" s="80"/>
      <c r="AC97" s="80"/>
      <c r="AD97" s="80"/>
      <c r="AE97" s="80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</row>
    <row r="98" spans="1:52" s="124" customFormat="1" x14ac:dyDescent="0.25">
      <c r="A98" s="80"/>
      <c r="B98" s="72"/>
      <c r="C98" s="80"/>
      <c r="D98" s="150"/>
      <c r="E98" s="72"/>
      <c r="F98" s="72"/>
      <c r="G98" s="72"/>
      <c r="H98" s="118"/>
      <c r="I98" s="72"/>
      <c r="J98" s="72"/>
      <c r="K98" s="72"/>
      <c r="L98" s="72"/>
      <c r="M98" s="72"/>
      <c r="O98" s="72"/>
      <c r="Q98" s="72"/>
      <c r="R98" s="105"/>
      <c r="S98" s="105"/>
      <c r="T98" s="72"/>
      <c r="U98" s="72"/>
      <c r="V98" s="72"/>
      <c r="W98" s="72"/>
      <c r="X98" s="105"/>
      <c r="Y98" s="72"/>
      <c r="Z98" s="80"/>
      <c r="AA98" s="80"/>
      <c r="AB98" s="80"/>
      <c r="AC98" s="80"/>
      <c r="AD98" s="80"/>
      <c r="AE98" s="80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</row>
    <row r="99" spans="1:52" s="124" customFormat="1" x14ac:dyDescent="0.25">
      <c r="A99" s="80"/>
      <c r="B99" s="72"/>
      <c r="C99" s="80"/>
      <c r="D99" s="143"/>
      <c r="E99" s="72"/>
      <c r="F99" s="72"/>
      <c r="G99" s="72"/>
      <c r="H99" s="89"/>
      <c r="I99" s="72"/>
      <c r="J99" s="72"/>
      <c r="K99" s="72"/>
      <c r="L99" s="72"/>
      <c r="M99" s="72"/>
      <c r="O99" s="72"/>
      <c r="Q99" s="72"/>
      <c r="R99" s="105"/>
      <c r="S99" s="105"/>
      <c r="T99" s="72"/>
      <c r="U99" s="72"/>
      <c r="V99" s="72"/>
      <c r="W99" s="72"/>
      <c r="X99" s="105"/>
      <c r="Y99" s="72"/>
      <c r="Z99" s="80"/>
      <c r="AA99" s="80"/>
      <c r="AB99" s="80"/>
      <c r="AC99" s="80"/>
      <c r="AD99" s="80"/>
      <c r="AE99" s="80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</row>
    <row r="100" spans="1:52" s="124" customFormat="1" x14ac:dyDescent="0.25">
      <c r="A100" s="80"/>
      <c r="B100" s="72"/>
      <c r="C100" s="80"/>
      <c r="D100" s="140"/>
      <c r="E100" s="72"/>
      <c r="F100" s="72"/>
      <c r="G100" s="72"/>
      <c r="H100" s="66"/>
      <c r="I100" s="72"/>
      <c r="J100" s="72"/>
      <c r="K100" s="72"/>
      <c r="L100" s="72"/>
      <c r="M100" s="72"/>
      <c r="O100" s="72"/>
      <c r="Q100" s="72"/>
      <c r="R100" s="105"/>
      <c r="S100" s="105"/>
      <c r="T100" s="72"/>
      <c r="U100" s="72"/>
      <c r="V100" s="72"/>
      <c r="W100" s="72"/>
      <c r="X100" s="105"/>
      <c r="Y100" s="72"/>
      <c r="Z100" s="80"/>
      <c r="AA100" s="80"/>
      <c r="AB100" s="80"/>
      <c r="AC100" s="80"/>
      <c r="AD100" s="80"/>
      <c r="AE100" s="80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</row>
    <row r="101" spans="1:52" x14ac:dyDescent="0.25">
      <c r="D101" s="143"/>
      <c r="H101" s="66"/>
    </row>
    <row r="102" spans="1:52" x14ac:dyDescent="0.25">
      <c r="D102" s="143"/>
      <c r="H102" s="66"/>
    </row>
    <row r="103" spans="1:52" x14ac:dyDescent="0.25">
      <c r="D103" s="143"/>
      <c r="H103" s="66"/>
    </row>
    <row r="104" spans="1:52" x14ac:dyDescent="0.25">
      <c r="D104" s="143"/>
      <c r="H104" s="116"/>
    </row>
    <row r="105" spans="1:52" x14ac:dyDescent="0.25">
      <c r="D105" s="143"/>
      <c r="H105" s="66"/>
    </row>
    <row r="106" spans="1:52" x14ac:dyDescent="0.25">
      <c r="D106" s="143"/>
      <c r="H106" s="66"/>
    </row>
    <row r="107" spans="1:52" x14ac:dyDescent="0.25">
      <c r="D107" s="143"/>
      <c r="H107" s="74"/>
    </row>
    <row r="108" spans="1:52" x14ac:dyDescent="0.25">
      <c r="D108" s="143"/>
      <c r="H108" s="66"/>
    </row>
    <row r="109" spans="1:52" x14ac:dyDescent="0.25">
      <c r="D109" s="50"/>
      <c r="H109" s="74"/>
    </row>
    <row r="110" spans="1:52" x14ac:dyDescent="0.25">
      <c r="D110" s="50"/>
      <c r="H110" s="66"/>
    </row>
    <row r="111" spans="1:52" x14ac:dyDescent="0.25">
      <c r="D111" s="50"/>
      <c r="H111" s="66"/>
    </row>
    <row r="112" spans="1:52" x14ac:dyDescent="0.25">
      <c r="D112" s="50"/>
      <c r="H112" s="66"/>
    </row>
    <row r="113" spans="4:8" x14ac:dyDescent="0.25">
      <c r="D113" s="50"/>
      <c r="H113" s="66"/>
    </row>
    <row r="114" spans="4:8" x14ac:dyDescent="0.25">
      <c r="D114" s="50"/>
      <c r="H114" s="66"/>
    </row>
    <row r="115" spans="4:8" x14ac:dyDescent="0.25">
      <c r="D115" s="50"/>
      <c r="H115" s="66"/>
    </row>
    <row r="116" spans="4:8" x14ac:dyDescent="0.25">
      <c r="D116" s="50"/>
      <c r="H116" s="66"/>
    </row>
    <row r="117" spans="4:8" x14ac:dyDescent="0.25">
      <c r="D117" s="50"/>
      <c r="H117" s="66"/>
    </row>
    <row r="118" spans="4:8" x14ac:dyDescent="0.25">
      <c r="D118" s="140"/>
      <c r="H118" s="66"/>
    </row>
    <row r="119" spans="4:8" x14ac:dyDescent="0.25">
      <c r="D119" s="50"/>
      <c r="H119" s="66"/>
    </row>
    <row r="120" spans="4:8" x14ac:dyDescent="0.25">
      <c r="D120" s="50"/>
      <c r="H120" s="66"/>
    </row>
    <row r="121" spans="4:8" x14ac:dyDescent="0.25">
      <c r="D121" s="143"/>
      <c r="H121" s="66"/>
    </row>
  </sheetData>
  <autoFilter ref="A1:AZ75">
    <sortState ref="A2:AZ103">
      <sortCondition ref="B1:B103"/>
    </sortState>
  </autoFilter>
  <conditionalFormatting sqref="AB2:AB75 AE2:AE75">
    <cfRule type="cellIs" dxfId="0" priority="1" operator="lessThan">
      <formula>0.02</formula>
    </cfRule>
  </conditionalFormatting>
  <hyperlinks>
    <hyperlink ref="I3" r:id="rId1"/>
    <hyperlink ref="I2" r:id="rId2"/>
    <hyperlink ref="I24" r:id="rId3"/>
    <hyperlink ref="I5" r:id="rId4"/>
    <hyperlink ref="I13" r:id="rId5"/>
    <hyperlink ref="I4" r:id="rId6"/>
    <hyperlink ref="I14" r:id="rId7"/>
    <hyperlink ref="I11" r:id="rId8"/>
    <hyperlink ref="I26" r:id="rId9"/>
    <hyperlink ref="I20" r:id="rId10"/>
    <hyperlink ref="I6" r:id="rId11"/>
    <hyperlink ref="I8" r:id="rId12"/>
    <hyperlink ref="I7" r:id="rId13" display="mov@chemy.ru"/>
    <hyperlink ref="I10" r:id="rId14"/>
    <hyperlink ref="I12" r:id="rId15"/>
    <hyperlink ref="I15" r:id="rId16"/>
    <hyperlink ref="I35" r:id="rId17"/>
    <hyperlink ref="I16" r:id="rId18"/>
    <hyperlink ref="I33" r:id="rId19"/>
    <hyperlink ref="I27" r:id="rId20"/>
    <hyperlink ref="I18" r:id="rId21"/>
    <hyperlink ref="I38" r:id="rId22"/>
    <hyperlink ref="I39" r:id="rId23"/>
    <hyperlink ref="I21" r:id="rId24"/>
    <hyperlink ref="I43" r:id="rId25" display="perfilov@capko"/>
    <hyperlink ref="I46" r:id="rId26"/>
    <hyperlink ref="I22" r:id="rId27"/>
    <hyperlink ref="I23" r:id="rId28"/>
    <hyperlink ref="I45" r:id="rId29"/>
    <hyperlink ref="I51" r:id="rId30"/>
    <hyperlink ref="I25" r:id="rId31"/>
    <hyperlink ref="I17" r:id="rId32"/>
    <hyperlink ref="I61" r:id="rId33"/>
    <hyperlink ref="I50" r:id="rId34"/>
    <hyperlink ref="I56" r:id="rId35"/>
    <hyperlink ref="I60" r:id="rId36"/>
    <hyperlink ref="I41" r:id="rId37"/>
    <hyperlink ref="I29" r:id="rId38"/>
    <hyperlink ref="I48" r:id="rId39"/>
    <hyperlink ref="I30" r:id="rId40"/>
    <hyperlink ref="I31" r:id="rId41"/>
    <hyperlink ref="I32" r:id="rId42"/>
    <hyperlink ref="I34" r:id="rId43"/>
    <hyperlink ref="I59" r:id="rId44"/>
    <hyperlink ref="I36" r:id="rId45"/>
    <hyperlink ref="I37" r:id="rId46"/>
    <hyperlink ref="I71" r:id="rId47"/>
    <hyperlink ref="I63" r:id="rId48"/>
    <hyperlink ref="I40" r:id="rId49"/>
    <hyperlink ref="I72" r:id="rId50"/>
    <hyperlink ref="I42" r:id="rId51" display="medgarant14@yandex.ru; "/>
    <hyperlink ref="I75" r:id="rId52"/>
    <hyperlink ref="I69" r:id="rId53"/>
    <hyperlink ref="I44" r:id="rId54"/>
    <hyperlink ref="I47" r:id="rId55"/>
    <hyperlink ref="I74" r:id="rId56"/>
    <hyperlink ref="I67" r:id="rId57"/>
    <hyperlink ref="I49" r:id="rId58"/>
    <hyperlink ref="I52" r:id="rId59"/>
    <hyperlink ref="I66" r:id="rId60"/>
    <hyperlink ref="I53" r:id="rId61"/>
    <hyperlink ref="I54" r:id="rId62"/>
    <hyperlink ref="I55" r:id="rId63"/>
    <hyperlink ref="I57" r:id="rId64"/>
    <hyperlink ref="I58" r:id="rId65"/>
    <hyperlink ref="I62" r:id="rId66"/>
    <hyperlink ref="I65" r:id="rId67"/>
    <hyperlink ref="I68" r:id="rId68"/>
    <hyperlink ref="I64" r:id="rId69"/>
    <hyperlink ref="I70" r:id="rId70"/>
    <hyperlink ref="I73" r:id="rId71"/>
  </hyperlinks>
  <pageMargins left="0.70866141732283472" right="0.70866141732283472" top="0.74803149606299213" bottom="0.74803149606299213" header="0.31496062992125984" footer="0.31496062992125984"/>
  <pageSetup paperSize="9" scale="37" fitToHeight="4" orientation="portrait" r:id="rId72"/>
  <legacy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в Протокол</vt:lpstr>
      <vt:lpstr>Тайминг Комиссии по отбору</vt:lpstr>
      <vt:lpstr>Данные</vt:lpstr>
      <vt:lpstr>прошедшие до комиссии</vt:lpstr>
      <vt:lpstr>Данные!Заголовки_для_печати</vt:lpstr>
      <vt:lpstr>Данные!Область_печати</vt:lpstr>
      <vt:lpstr>'прошедшие до комиссии'!Область_печати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2022-07-13T10:34:27Z</dcterms:modified>
</cp:coreProperties>
</file>